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O2 &amp; Paisa" sheetId="1" r:id="rId1"/>
    <sheet name="Scholen" sheetId="2" r:id="rId2"/>
    <sheet name="Ophaaldata" sheetId="3" r:id="rId3"/>
  </sheets>
  <calcPr calcId="124519"/>
</workbook>
</file>

<file path=xl/calcChain.xml><?xml version="1.0" encoding="utf-8"?>
<calcChain xmlns="http://schemas.openxmlformats.org/spreadsheetml/2006/main">
  <c r="D60" i="1"/>
  <c r="T57"/>
  <c r="S57"/>
  <c r="R57"/>
  <c r="Q57"/>
  <c r="P57"/>
  <c r="O57"/>
  <c r="N57"/>
  <c r="M57"/>
  <c r="L57"/>
  <c r="K57"/>
  <c r="J57"/>
  <c r="I57"/>
  <c r="H57"/>
  <c r="G57"/>
  <c r="F57"/>
  <c r="E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58" i="3"/>
  <c r="U5"/>
  <c r="U6"/>
  <c r="U7"/>
  <c r="U8"/>
  <c r="U9"/>
  <c r="U10"/>
  <c r="U11"/>
  <c r="U12"/>
  <c r="U13"/>
  <c r="U14"/>
  <c r="U15"/>
  <c r="U16"/>
  <c r="U17"/>
  <c r="U18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E58"/>
  <c r="F58"/>
  <c r="G58"/>
  <c r="H58"/>
  <c r="I58"/>
  <c r="J58"/>
  <c r="K58"/>
  <c r="L58"/>
  <c r="M58"/>
  <c r="N58"/>
  <c r="O58"/>
  <c r="P58"/>
  <c r="Q58"/>
  <c r="R58"/>
  <c r="S58"/>
  <c r="T58"/>
  <c r="O6" i="2"/>
  <c r="O7"/>
  <c r="O8"/>
  <c r="F9"/>
  <c r="G9"/>
  <c r="H9"/>
  <c r="I9"/>
  <c r="J9"/>
  <c r="K9"/>
  <c r="E9"/>
  <c r="U57" i="1" l="1"/>
  <c r="D62" s="1"/>
  <c r="D63" s="1"/>
  <c r="I62" s="1"/>
  <c r="O9" i="2"/>
  <c r="I68" i="1" l="1"/>
  <c r="D67"/>
  <c r="D68" s="1"/>
  <c r="D66"/>
</calcChain>
</file>

<file path=xl/sharedStrings.xml><?xml version="1.0" encoding="utf-8"?>
<sst xmlns="http://schemas.openxmlformats.org/spreadsheetml/2006/main" count="272" uniqueCount="146">
  <si>
    <t>No.</t>
  </si>
  <si>
    <t>Zkn</t>
  </si>
  <si>
    <t>26/3</t>
  </si>
  <si>
    <t>17/4</t>
  </si>
  <si>
    <t>23/5</t>
  </si>
  <si>
    <t>14/6</t>
  </si>
  <si>
    <t>29/7</t>
  </si>
  <si>
    <t>17/8</t>
  </si>
  <si>
    <t>zkn</t>
  </si>
  <si>
    <t>toename</t>
  </si>
  <si>
    <t>Shri Krishnaschool</t>
  </si>
  <si>
    <t>13,14,15 maart</t>
  </si>
  <si>
    <t>O.S. II Mottonshoop</t>
  </si>
  <si>
    <t>20,21,22,25 maart</t>
  </si>
  <si>
    <t>O.S. Tammengaprojekt</t>
  </si>
  <si>
    <t>22,23,24,25 april</t>
  </si>
  <si>
    <t>Van</t>
  </si>
  <si>
    <t>Stg. NSHI (Lallarookgeb)</t>
  </si>
  <si>
    <t>Meteodienst</t>
  </si>
  <si>
    <t>Flexi Taxi</t>
  </si>
  <si>
    <t>Baidjoeweg</t>
  </si>
  <si>
    <t>Ramsoedweg</t>
  </si>
  <si>
    <t>Leysweg</t>
  </si>
  <si>
    <t>Commissariaat</t>
  </si>
  <si>
    <t>Kelvin Supermarkt</t>
  </si>
  <si>
    <t>Leysweg 69</t>
  </si>
  <si>
    <t>Warung Annie</t>
  </si>
  <si>
    <t>Chiang wi</t>
  </si>
  <si>
    <t>Leysweg 29</t>
  </si>
  <si>
    <t>Havo III</t>
  </si>
  <si>
    <t>Natin</t>
  </si>
  <si>
    <t>O.S. Tammenga</t>
  </si>
  <si>
    <t>AbdoelRahman Sporthal</t>
  </si>
  <si>
    <t>Mw. Nanhekhan</t>
  </si>
  <si>
    <t>Joan Super</t>
  </si>
  <si>
    <t>Xin Long</t>
  </si>
  <si>
    <t>Kasabaholoweg 157</t>
  </si>
  <si>
    <t>Moi Lobi car wash</t>
  </si>
  <si>
    <t>Taxaco</t>
  </si>
  <si>
    <t>Laloe</t>
  </si>
  <si>
    <t>Winkel Marijke</t>
  </si>
  <si>
    <t>Chens Supermarkt</t>
  </si>
  <si>
    <t>CBB + Particulieren</t>
  </si>
  <si>
    <t>PET(Kg)</t>
  </si>
  <si>
    <t>PET(Ton)</t>
  </si>
  <si>
    <t>CO2 Total Lifetime</t>
  </si>
  <si>
    <t>CO2 Reduction multiplier</t>
  </si>
  <si>
    <t>CO2 Lifetime multiplier</t>
  </si>
  <si>
    <t>Ton</t>
  </si>
  <si>
    <t>CO2 Reduction(recycling)</t>
  </si>
  <si>
    <t>Average kg/bag</t>
  </si>
  <si>
    <t>#Netted bags</t>
  </si>
  <si>
    <t>Reduction % via Recycling</t>
  </si>
  <si>
    <t>1st Q 2013</t>
  </si>
  <si>
    <t>Tammenga value</t>
  </si>
  <si>
    <t>Clear PET Bales</t>
  </si>
  <si>
    <t>Clear PET Flakes</t>
  </si>
  <si>
    <t>Carbon Dioxide Reduction Values</t>
  </si>
  <si>
    <t>Eerste 6 maanden</t>
  </si>
  <si>
    <t>Voorlichting          Start fase 2</t>
  </si>
  <si>
    <t>per ton</t>
  </si>
  <si>
    <t>Sept/oktober</t>
  </si>
  <si>
    <t>3x</t>
  </si>
  <si>
    <t>Emile Stadion</t>
  </si>
  <si>
    <t>Magnesiumstr 42</t>
  </si>
  <si>
    <t xml:space="preserve">Titaniumstraat </t>
  </si>
  <si>
    <t>leysweg</t>
  </si>
  <si>
    <t xml:space="preserve">Massala House </t>
  </si>
  <si>
    <t>Leysmall</t>
  </si>
  <si>
    <t>Doekhiweg-west  4(t.o.OW)</t>
  </si>
  <si>
    <t>Cafe Universal Food</t>
  </si>
  <si>
    <t>Randjiet Boys</t>
  </si>
  <si>
    <t>Jean, supermarkt</t>
  </si>
  <si>
    <t>Doekkieweg W 40</t>
  </si>
  <si>
    <t>Ms superette</t>
  </si>
  <si>
    <t>Ramaistr(Doekkiewg</t>
  </si>
  <si>
    <t xml:space="preserve">Jia He, Supermarkt </t>
  </si>
  <si>
    <t>Ramaistraat 11</t>
  </si>
  <si>
    <t>Loetawan, Supermarkt</t>
  </si>
  <si>
    <t>Sitaramstraat 9</t>
  </si>
  <si>
    <t>Shri Krishna school</t>
  </si>
  <si>
    <t xml:space="preserve">Hubert Stichting </t>
  </si>
  <si>
    <t>Niddhastraat</t>
  </si>
  <si>
    <t>Maanbloemstraat 16</t>
  </si>
  <si>
    <t xml:space="preserve">De Paarl </t>
  </si>
  <si>
    <t>Koningbloemstraat</t>
  </si>
  <si>
    <t>Hr. Houttuin</t>
  </si>
  <si>
    <t>Koningsbloemstr. 5</t>
  </si>
  <si>
    <t>Winkel , Ramdjiwan R</t>
  </si>
  <si>
    <t>Vieruurbloemstraat 8</t>
  </si>
  <si>
    <t>Wondefull Supermarkt</t>
  </si>
  <si>
    <t>Franchepanestr.161</t>
  </si>
  <si>
    <t>Asan, Supermarkt</t>
  </si>
  <si>
    <t>Franchepanestr. 165</t>
  </si>
  <si>
    <t>Politiepost Uitvlucht</t>
  </si>
  <si>
    <t>Hilo</t>
  </si>
  <si>
    <t>Jian Wie Supermarkt</t>
  </si>
  <si>
    <t>Leysweg 9</t>
  </si>
  <si>
    <t>Tjoen’s Supermarkt</t>
  </si>
  <si>
    <t>Adek Complex</t>
  </si>
  <si>
    <t>Kasabaholoweg</t>
  </si>
  <si>
    <t>Mvr. Akkerman</t>
  </si>
  <si>
    <t>Kalpoe weg 5</t>
  </si>
  <si>
    <t>Indra</t>
  </si>
  <si>
    <t>Kalpoeweg 10</t>
  </si>
  <si>
    <t>Mvr. Ramkhelawan</t>
  </si>
  <si>
    <t>Kalpoeweg 49</t>
  </si>
  <si>
    <t>Mw. Vanier</t>
  </si>
  <si>
    <t>Kasabaholo    174</t>
  </si>
  <si>
    <t>Kasbaholoweg  133</t>
  </si>
  <si>
    <t>?</t>
  </si>
  <si>
    <t>Yun Super</t>
  </si>
  <si>
    <t>Kasabaholoweg  165</t>
  </si>
  <si>
    <t>Theo Taxi/carwash</t>
  </si>
  <si>
    <t xml:space="preserve"> Koolestr</t>
  </si>
  <si>
    <t>Den Boi Taxi/ carwash</t>
  </si>
  <si>
    <t xml:space="preserve"> Kasbaholostr</t>
  </si>
  <si>
    <t>Xiang Fu/Soen Kee /Hong Kong</t>
  </si>
  <si>
    <t xml:space="preserve">         ,,                    221</t>
  </si>
  <si>
    <t xml:space="preserve">  Herminakondre 34</t>
  </si>
  <si>
    <t>Xue Wen super</t>
  </si>
  <si>
    <t>Kasbaholoweg  191</t>
  </si>
  <si>
    <t>Qing Yun super</t>
  </si>
  <si>
    <t xml:space="preserve">   “  /Hoedenpalmstr.</t>
  </si>
  <si>
    <t>OS II Mattonshoop</t>
  </si>
  <si>
    <t xml:space="preserve">Kiskismakastraat </t>
  </si>
  <si>
    <t>Lian Hua supermarkt</t>
  </si>
  <si>
    <t>Cocobiacoweg 188</t>
  </si>
  <si>
    <t xml:space="preserve"> Cocobiacoweg 180</t>
  </si>
  <si>
    <t>Run cheng Supermarkt</t>
  </si>
  <si>
    <t>Langatabikistraat 10</t>
  </si>
  <si>
    <t>Langatabikistr/hr.Jerry Creton</t>
  </si>
  <si>
    <t>Adressen</t>
  </si>
  <si>
    <t>20/11/2012</t>
  </si>
  <si>
    <t>29/11/2012</t>
  </si>
  <si>
    <t>F2</t>
  </si>
  <si>
    <t>F1</t>
  </si>
  <si>
    <t>F3</t>
  </si>
  <si>
    <t>Texaco</t>
  </si>
  <si>
    <t>Economic Value 1</t>
  </si>
  <si>
    <t>Economic Value 2</t>
  </si>
  <si>
    <t>Estimates</t>
  </si>
  <si>
    <t>OG Total</t>
  </si>
  <si>
    <t>zakken</t>
  </si>
  <si>
    <t>Net</t>
  </si>
  <si>
    <t>Tammenga PET in NET project v1.0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</si>
</sst>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538135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1" xfId="0" applyFont="1" applyBorder="1" applyAlignment="1">
      <alignment vertical="top" wrapText="1"/>
    </xf>
    <xf numFmtId="16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8" xfId="0" applyFill="1" applyBorder="1"/>
    <xf numFmtId="0" fontId="5" fillId="0" borderId="0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9" fontId="5" fillId="3" borderId="1" xfId="2" applyFont="1" applyFill="1" applyBorder="1" applyAlignment="1">
      <alignment vertical="top" wrapText="1"/>
    </xf>
    <xf numFmtId="9" fontId="5" fillId="5" borderId="1" xfId="2" applyFont="1" applyFill="1" applyBorder="1" applyAlignment="1">
      <alignment vertical="top" wrapText="1"/>
    </xf>
    <xf numFmtId="9" fontId="11" fillId="0" borderId="1" xfId="2" applyFont="1" applyBorder="1" applyAlignment="1">
      <alignment vertical="top" wrapText="1"/>
    </xf>
    <xf numFmtId="9" fontId="5" fillId="4" borderId="1" xfId="2" applyFont="1" applyFill="1" applyBorder="1" applyAlignment="1">
      <alignment vertical="top" wrapText="1"/>
    </xf>
    <xf numFmtId="9" fontId="0" fillId="0" borderId="0" xfId="2" applyFont="1"/>
    <xf numFmtId="9" fontId="0" fillId="0" borderId="0" xfId="0" applyNumberFormat="1"/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/>
    <xf numFmtId="0" fontId="13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44" fontId="0" fillId="0" borderId="7" xfId="1" applyFont="1" applyFill="1" applyBorder="1"/>
    <xf numFmtId="0" fontId="0" fillId="0" borderId="9" xfId="0" applyFill="1" applyBorder="1"/>
    <xf numFmtId="44" fontId="0" fillId="0" borderId="10" xfId="0" applyNumberFormat="1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12" xfId="0" applyFill="1" applyBorder="1"/>
    <xf numFmtId="9" fontId="0" fillId="0" borderId="9" xfId="2" applyFont="1" applyFill="1" applyBorder="1"/>
    <xf numFmtId="0" fontId="0" fillId="0" borderId="10" xfId="0" applyFill="1" applyBorder="1"/>
    <xf numFmtId="0" fontId="4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7" borderId="0" xfId="0" applyFill="1" applyBorder="1"/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0" fillId="6" borderId="0" xfId="0" applyFill="1"/>
    <xf numFmtId="0" fontId="0" fillId="2" borderId="0" xfId="0" applyFill="1"/>
    <xf numFmtId="0" fontId="0" fillId="8" borderId="0" xfId="0" applyFill="1"/>
    <xf numFmtId="0" fontId="5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5" fillId="10" borderId="1" xfId="0" applyFont="1" applyFill="1" applyBorder="1" applyAlignment="1">
      <alignment vertical="top" wrapText="1"/>
    </xf>
    <xf numFmtId="0" fontId="13" fillId="10" borderId="1" xfId="0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0" fillId="10" borderId="1" xfId="0" applyFill="1" applyBorder="1"/>
    <xf numFmtId="0" fontId="8" fillId="9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vertical="top" wrapText="1"/>
    </xf>
    <xf numFmtId="0" fontId="0" fillId="11" borderId="1" xfId="0" applyFill="1" applyBorder="1"/>
    <xf numFmtId="14" fontId="3" fillId="0" borderId="14" xfId="0" applyNumberFormat="1" applyFont="1" applyFill="1" applyBorder="1" applyAlignment="1">
      <alignment vertical="top" wrapText="1"/>
    </xf>
    <xf numFmtId="0" fontId="0" fillId="11" borderId="14" xfId="0" applyFill="1" applyBorder="1"/>
    <xf numFmtId="0" fontId="0" fillId="10" borderId="14" xfId="0" applyFill="1" applyBorder="1"/>
    <xf numFmtId="0" fontId="0" fillId="10" borderId="14" xfId="0" applyFont="1" applyFill="1" applyBorder="1" applyAlignment="1">
      <alignment vertical="top" wrapText="1"/>
    </xf>
    <xf numFmtId="0" fontId="0" fillId="9" borderId="14" xfId="0" applyFont="1" applyFill="1" applyBorder="1" applyAlignment="1">
      <alignment vertical="top" wrapText="1"/>
    </xf>
    <xf numFmtId="0" fontId="0" fillId="9" borderId="14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ont="1" applyFill="1" applyBorder="1" applyAlignment="1">
      <alignment vertical="top" wrapText="1"/>
    </xf>
    <xf numFmtId="0" fontId="0" fillId="0" borderId="16" xfId="0" applyFill="1" applyBorder="1"/>
    <xf numFmtId="0" fontId="0" fillId="0" borderId="17" xfId="0" applyFill="1" applyBorder="1"/>
    <xf numFmtId="0" fontId="0" fillId="7" borderId="13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Tammenga PET in Net</c:v>
          </c:tx>
          <c:val>
            <c:numRef>
              <c:f>'CO2 &amp; Paisa'!$E$57:$T$57</c:f>
              <c:numCache>
                <c:formatCode>General</c:formatCode>
                <c:ptCount val="16"/>
                <c:pt idx="0">
                  <c:v>230</c:v>
                </c:pt>
                <c:pt idx="1">
                  <c:v>2</c:v>
                </c:pt>
                <c:pt idx="2">
                  <c:v>45</c:v>
                </c:pt>
                <c:pt idx="3">
                  <c:v>5</c:v>
                </c:pt>
                <c:pt idx="4">
                  <c:v>20</c:v>
                </c:pt>
                <c:pt idx="5">
                  <c:v>11</c:v>
                </c:pt>
                <c:pt idx="6">
                  <c:v>194</c:v>
                </c:pt>
                <c:pt idx="7">
                  <c:v>18</c:v>
                </c:pt>
                <c:pt idx="8">
                  <c:v>251</c:v>
                </c:pt>
                <c:pt idx="9">
                  <c:v>237</c:v>
                </c:pt>
                <c:pt idx="10">
                  <c:v>119</c:v>
                </c:pt>
                <c:pt idx="11">
                  <c:v>227</c:v>
                </c:pt>
                <c:pt idx="12">
                  <c:v>338</c:v>
                </c:pt>
                <c:pt idx="13">
                  <c:v>380</c:v>
                </c:pt>
                <c:pt idx="14">
                  <c:v>495</c:v>
                </c:pt>
                <c:pt idx="15">
                  <c:v>522</c:v>
                </c:pt>
              </c:numCache>
            </c:numRef>
          </c:val>
        </c:ser>
        <c:shape val="cone"/>
        <c:axId val="61164928"/>
        <c:axId val="61170816"/>
        <c:axId val="0"/>
      </c:bar3DChart>
      <c:catAx>
        <c:axId val="61164928"/>
        <c:scaling>
          <c:orientation val="minMax"/>
        </c:scaling>
        <c:axPos val="b"/>
        <c:tickLblPos val="nextTo"/>
        <c:crossAx val="61170816"/>
        <c:crosses val="autoZero"/>
        <c:auto val="1"/>
        <c:lblAlgn val="ctr"/>
        <c:lblOffset val="100"/>
      </c:catAx>
      <c:valAx>
        <c:axId val="61170816"/>
        <c:scaling>
          <c:orientation val="minMax"/>
        </c:scaling>
        <c:axPos val="l"/>
        <c:majorGridlines/>
        <c:numFmt formatCode="General" sourceLinked="1"/>
        <c:tickLblPos val="nextTo"/>
        <c:crossAx val="61164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backWall>
      <c:spPr>
        <a:ln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ADEK</c:v>
          </c:tx>
          <c:val>
            <c:numRef>
              <c:f>'CO2 &amp; Paisa'!$E$5:$T$5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10">
                  <c:v>5</c:v>
                </c:pt>
                <c:pt idx="12">
                  <c:v>10</c:v>
                </c:pt>
                <c:pt idx="14">
                  <c:v>12</c:v>
                </c:pt>
                <c:pt idx="15">
                  <c:v>8</c:v>
                </c:pt>
              </c:numCache>
            </c:numRef>
          </c:val>
        </c:ser>
        <c:ser>
          <c:idx val="1"/>
          <c:order val="1"/>
          <c:val>
            <c:numRef>
              <c:f>'CO2 &amp; Paisa'!$E$6:$T$6</c:f>
              <c:numCache>
                <c:formatCode>General</c:formatCode>
                <c:ptCount val="16"/>
                <c:pt idx="0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1">
                  <c:v>12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</c:numCache>
            </c:numRef>
          </c:val>
        </c:ser>
        <c:ser>
          <c:idx val="2"/>
          <c:order val="2"/>
          <c:val>
            <c:numRef>
              <c:f>'CO2 &amp; Paisa'!$E$7:$T$7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</c:ser>
        <c:ser>
          <c:idx val="3"/>
          <c:order val="3"/>
          <c:val>
            <c:numRef>
              <c:f>'CO2 &amp; Paisa'!$E$8:$T$8</c:f>
              <c:numCache>
                <c:formatCode>General</c:formatCode>
                <c:ptCount val="16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  <c:pt idx="9">
                  <c:v>9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6</c:v>
                </c:pt>
              </c:numCache>
            </c:numRef>
          </c:val>
        </c:ser>
        <c:ser>
          <c:idx val="4"/>
          <c:order val="4"/>
          <c:val>
            <c:numRef>
              <c:f>'CO2 &amp; Paisa'!$E$9:$T$9</c:f>
              <c:numCache>
                <c:formatCode>General</c:formatCode>
                <c:ptCount val="16"/>
                <c:pt idx="0">
                  <c:v>34</c:v>
                </c:pt>
                <c:pt idx="2">
                  <c:v>9</c:v>
                </c:pt>
                <c:pt idx="6">
                  <c:v>17</c:v>
                </c:pt>
                <c:pt idx="7">
                  <c:v>2</c:v>
                </c:pt>
                <c:pt idx="9">
                  <c:v>14</c:v>
                </c:pt>
                <c:pt idx="12">
                  <c:v>12</c:v>
                </c:pt>
                <c:pt idx="13">
                  <c:v>21</c:v>
                </c:pt>
                <c:pt idx="14">
                  <c:v>20</c:v>
                </c:pt>
                <c:pt idx="15">
                  <c:v>19</c:v>
                </c:pt>
              </c:numCache>
            </c:numRef>
          </c:val>
        </c:ser>
        <c:ser>
          <c:idx val="5"/>
          <c:order val="5"/>
          <c:val>
            <c:numRef>
              <c:f>'CO2 &amp; Paisa'!$E$10:$T$10</c:f>
              <c:numCache>
                <c:formatCode>General</c:formatCode>
                <c:ptCount val="16"/>
                <c:pt idx="0">
                  <c:v>0</c:v>
                </c:pt>
                <c:pt idx="7">
                  <c:v>0</c:v>
                </c:pt>
                <c:pt idx="9">
                  <c:v>12</c:v>
                </c:pt>
                <c:pt idx="11">
                  <c:v>14</c:v>
                </c:pt>
                <c:pt idx="13">
                  <c:v>4</c:v>
                </c:pt>
                <c:pt idx="14">
                  <c:v>10</c:v>
                </c:pt>
                <c:pt idx="15">
                  <c:v>16</c:v>
                </c:pt>
              </c:numCache>
            </c:numRef>
          </c:val>
        </c:ser>
        <c:ser>
          <c:idx val="6"/>
          <c:order val="6"/>
          <c:val>
            <c:numRef>
              <c:f>'CO2 &amp; Paisa'!$E$11:$T$11</c:f>
              <c:numCache>
                <c:formatCode>General</c:formatCode>
                <c:ptCount val="16"/>
                <c:pt idx="0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16</c:v>
                </c:pt>
                <c:pt idx="11">
                  <c:v>43</c:v>
                </c:pt>
                <c:pt idx="12">
                  <c:v>50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</c:numCache>
            </c:numRef>
          </c:val>
        </c:ser>
        <c:ser>
          <c:idx val="7"/>
          <c:order val="7"/>
          <c:val>
            <c:numRef>
              <c:f>'CO2 &amp; Paisa'!$E$12:$T$12</c:f>
              <c:numCache>
                <c:formatCode>General</c:formatCode>
                <c:ptCount val="16"/>
                <c:pt idx="0">
                  <c:v>14</c:v>
                </c:pt>
                <c:pt idx="2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  <c:pt idx="12">
                  <c:v>14</c:v>
                </c:pt>
                <c:pt idx="13">
                  <c:v>6</c:v>
                </c:pt>
                <c:pt idx="14">
                  <c:v>10</c:v>
                </c:pt>
                <c:pt idx="15">
                  <c:v>12</c:v>
                </c:pt>
              </c:numCache>
            </c:numRef>
          </c:val>
        </c:ser>
        <c:ser>
          <c:idx val="8"/>
          <c:order val="8"/>
          <c:val>
            <c:numRef>
              <c:f>'CO2 &amp; Paisa'!$E$13:$T$13</c:f>
              <c:numCache>
                <c:formatCode>General</c:formatCode>
                <c:ptCount val="16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</c:ser>
        <c:ser>
          <c:idx val="9"/>
          <c:order val="9"/>
          <c:val>
            <c:numRef>
              <c:f>'CO2 &amp; Paisa'!$E$14:$T$14</c:f>
              <c:numCache>
                <c:formatCode>General</c:formatCode>
                <c:ptCount val="16"/>
                <c:pt idx="0">
                  <c:v>0</c:v>
                </c:pt>
                <c:pt idx="6">
                  <c:v>9</c:v>
                </c:pt>
                <c:pt idx="7">
                  <c:v>0</c:v>
                </c:pt>
                <c:pt idx="11">
                  <c:v>35</c:v>
                </c:pt>
                <c:pt idx="12">
                  <c:v>56</c:v>
                </c:pt>
                <c:pt idx="13">
                  <c:v>75</c:v>
                </c:pt>
                <c:pt idx="14">
                  <c:v>80</c:v>
                </c:pt>
                <c:pt idx="15">
                  <c:v>60</c:v>
                </c:pt>
              </c:numCache>
            </c:numRef>
          </c:val>
        </c:ser>
        <c:ser>
          <c:idx val="10"/>
          <c:order val="10"/>
          <c:val>
            <c:numRef>
              <c:f>'CO2 &amp; Paisa'!$E$15:$T$15</c:f>
              <c:numCache>
                <c:formatCode>General</c:formatCode>
                <c:ptCount val="16"/>
                <c:pt idx="0">
                  <c:v>12</c:v>
                </c:pt>
                <c:pt idx="2">
                  <c:v>5</c:v>
                </c:pt>
                <c:pt idx="4">
                  <c:v>11</c:v>
                </c:pt>
                <c:pt idx="5">
                  <c:v>4</c:v>
                </c:pt>
                <c:pt idx="6">
                  <c:v>12</c:v>
                </c:pt>
                <c:pt idx="7">
                  <c:v>0</c:v>
                </c:pt>
                <c:pt idx="11">
                  <c:v>6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</c:numCache>
            </c:numRef>
          </c:val>
        </c:ser>
        <c:ser>
          <c:idx val="11"/>
          <c:order val="11"/>
          <c:val>
            <c:numRef>
              <c:f>'CO2 &amp; Paisa'!$E$16:$T$16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20</c:v>
                </c:pt>
                <c:pt idx="9">
                  <c:v>32</c:v>
                </c:pt>
                <c:pt idx="10">
                  <c:v>32</c:v>
                </c:pt>
                <c:pt idx="11">
                  <c:v>35</c:v>
                </c:pt>
                <c:pt idx="12">
                  <c:v>15</c:v>
                </c:pt>
                <c:pt idx="13">
                  <c:v>21</c:v>
                </c:pt>
                <c:pt idx="14">
                  <c:v>30</c:v>
                </c:pt>
                <c:pt idx="15">
                  <c:v>25</c:v>
                </c:pt>
              </c:numCache>
            </c:numRef>
          </c:val>
        </c:ser>
        <c:ser>
          <c:idx val="12"/>
          <c:order val="12"/>
          <c:val>
            <c:numRef>
              <c:f>'CO2 &amp; Paisa'!$E$17:$T$17</c:f>
              <c:numCache>
                <c:formatCode>General</c:formatCode>
                <c:ptCount val="16"/>
                <c:pt idx="0">
                  <c:v>25</c:v>
                </c:pt>
                <c:pt idx="2">
                  <c:v>10</c:v>
                </c:pt>
                <c:pt idx="4">
                  <c:v>1</c:v>
                </c:pt>
                <c:pt idx="6">
                  <c:v>16</c:v>
                </c:pt>
                <c:pt idx="7">
                  <c:v>0</c:v>
                </c:pt>
                <c:pt idx="9">
                  <c:v>4</c:v>
                </c:pt>
                <c:pt idx="12">
                  <c:v>15</c:v>
                </c:pt>
                <c:pt idx="13">
                  <c:v>11</c:v>
                </c:pt>
              </c:numCache>
            </c:numRef>
          </c:val>
        </c:ser>
        <c:ser>
          <c:idx val="13"/>
          <c:order val="13"/>
          <c:val>
            <c:numRef>
              <c:f>'CO2 &amp; Paisa'!$E$18:$T$18</c:f>
              <c:numCache>
                <c:formatCode>General</c:formatCode>
                <c:ptCount val="16"/>
                <c:pt idx="0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6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</c:ser>
        <c:ser>
          <c:idx val="14"/>
          <c:order val="14"/>
          <c:val>
            <c:numRef>
              <c:f>'CO2 &amp; Paisa'!$E$19:$T$19</c:f>
              <c:numCache>
                <c:formatCode>General</c:formatCode>
                <c:ptCount val="16"/>
                <c:pt idx="0">
                  <c:v>14</c:v>
                </c:pt>
                <c:pt idx="2">
                  <c:v>7</c:v>
                </c:pt>
                <c:pt idx="6">
                  <c:v>8</c:v>
                </c:pt>
                <c:pt idx="7">
                  <c:v>0</c:v>
                </c:pt>
                <c:pt idx="8">
                  <c:v>50</c:v>
                </c:pt>
                <c:pt idx="9">
                  <c:v>30</c:v>
                </c:pt>
                <c:pt idx="10">
                  <c:v>4</c:v>
                </c:pt>
                <c:pt idx="12">
                  <c:v>30</c:v>
                </c:pt>
                <c:pt idx="14">
                  <c:v>40</c:v>
                </c:pt>
                <c:pt idx="15">
                  <c:v>30</c:v>
                </c:pt>
              </c:numCache>
            </c:numRef>
          </c:val>
        </c:ser>
        <c:shape val="cylinder"/>
        <c:axId val="63034112"/>
        <c:axId val="63035648"/>
        <c:axId val="0"/>
      </c:bar3DChart>
      <c:catAx>
        <c:axId val="63034112"/>
        <c:scaling>
          <c:orientation val="minMax"/>
        </c:scaling>
        <c:axPos val="b"/>
        <c:tickLblPos val="nextTo"/>
        <c:crossAx val="63035648"/>
        <c:crosses val="autoZero"/>
        <c:auto val="1"/>
        <c:lblAlgn val="ctr"/>
        <c:lblOffset val="100"/>
      </c:catAx>
      <c:valAx>
        <c:axId val="63035648"/>
        <c:scaling>
          <c:orientation val="minMax"/>
        </c:scaling>
        <c:axPos val="l"/>
        <c:majorGridlines/>
        <c:numFmt formatCode="General" sourceLinked="1"/>
        <c:tickLblPos val="nextTo"/>
        <c:crossAx val="6303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v>O.S. Tammengaproject</c:v>
          </c:tx>
          <c:dPt>
            <c:idx val="0"/>
            <c:spPr>
              <a:solidFill>
                <a:srgbClr val="FF0000"/>
              </a:solidFill>
            </c:spPr>
          </c:dPt>
          <c:val>
            <c:numRef>
              <c:f>Scholen!$E$8:$M$8</c:f>
              <c:numCache>
                <c:formatCode>General</c:formatCode>
                <c:ptCount val="9"/>
                <c:pt idx="0">
                  <c:v>34</c:v>
                </c:pt>
                <c:pt idx="4">
                  <c:v>35</c:v>
                </c:pt>
                <c:pt idx="5">
                  <c:v>56</c:v>
                </c:pt>
                <c:pt idx="6">
                  <c:v>75</c:v>
                </c:pt>
              </c:numCache>
            </c:numRef>
          </c:val>
        </c:ser>
        <c:axId val="63052416"/>
        <c:axId val="63058304"/>
      </c:barChart>
      <c:catAx>
        <c:axId val="63052416"/>
        <c:scaling>
          <c:orientation val="minMax"/>
        </c:scaling>
        <c:axPos val="b"/>
        <c:tickLblPos val="nextTo"/>
        <c:crossAx val="63058304"/>
        <c:crosses val="autoZero"/>
        <c:auto val="1"/>
        <c:lblAlgn val="ctr"/>
        <c:lblOffset val="100"/>
      </c:catAx>
      <c:valAx>
        <c:axId val="63058304"/>
        <c:scaling>
          <c:orientation val="minMax"/>
        </c:scaling>
        <c:axPos val="l"/>
        <c:majorGridlines/>
        <c:numFmt formatCode="General" sourceLinked="1"/>
        <c:tickLblPos val="nextTo"/>
        <c:crossAx val="63052416"/>
        <c:crosses val="autoZero"/>
        <c:crossBetween val="between"/>
      </c:val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v>Shri Krishnaschool</c:v>
          </c:tx>
          <c:dPt>
            <c:idx val="0"/>
            <c:spPr>
              <a:solidFill>
                <a:srgbClr val="FF0000"/>
              </a:solidFill>
            </c:spPr>
          </c:dPt>
          <c:val>
            <c:numRef>
              <c:f>Scholen!$E$6:$M$6</c:f>
              <c:numCache>
                <c:formatCode>General</c:formatCode>
                <c:ptCount val="9"/>
                <c:pt idx="0">
                  <c:v>14</c:v>
                </c:pt>
                <c:pt idx="1">
                  <c:v>20</c:v>
                </c:pt>
                <c:pt idx="2">
                  <c:v>32</c:v>
                </c:pt>
                <c:pt idx="3">
                  <c:v>32</c:v>
                </c:pt>
                <c:pt idx="4">
                  <c:v>35</c:v>
                </c:pt>
                <c:pt idx="5">
                  <c:v>15</c:v>
                </c:pt>
                <c:pt idx="6">
                  <c:v>21</c:v>
                </c:pt>
              </c:numCache>
            </c:numRef>
          </c:val>
        </c:ser>
        <c:axId val="63074688"/>
        <c:axId val="63076224"/>
      </c:barChart>
      <c:catAx>
        <c:axId val="63074688"/>
        <c:scaling>
          <c:orientation val="minMax"/>
        </c:scaling>
        <c:axPos val="b"/>
        <c:tickLblPos val="nextTo"/>
        <c:crossAx val="63076224"/>
        <c:crosses val="autoZero"/>
        <c:auto val="1"/>
        <c:lblAlgn val="ctr"/>
        <c:lblOffset val="100"/>
      </c:catAx>
      <c:valAx>
        <c:axId val="63076224"/>
        <c:scaling>
          <c:orientation val="minMax"/>
        </c:scaling>
        <c:axPos val="l"/>
        <c:majorGridlines/>
        <c:numFmt formatCode="General" sourceLinked="1"/>
        <c:tickLblPos val="nextTo"/>
        <c:crossAx val="63074688"/>
        <c:crosses val="autoZero"/>
        <c:crossBetween val="between"/>
      </c:val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v>O.S. II Mottonshoop</c:v>
          </c:tx>
          <c:dPt>
            <c:idx val="0"/>
            <c:spPr>
              <a:solidFill>
                <a:srgbClr val="FF0000"/>
              </a:solidFill>
            </c:spPr>
          </c:dPt>
          <c:val>
            <c:numRef>
              <c:f>Scholen!$E$7:$M$7</c:f>
              <c:numCache>
                <c:formatCode>General</c:formatCode>
                <c:ptCount val="9"/>
                <c:pt idx="0">
                  <c:v>24</c:v>
                </c:pt>
                <c:pt idx="2">
                  <c:v>30</c:v>
                </c:pt>
                <c:pt idx="3">
                  <c:v>32</c:v>
                </c:pt>
                <c:pt idx="4">
                  <c:v>22</c:v>
                </c:pt>
                <c:pt idx="5">
                  <c:v>50</c:v>
                </c:pt>
                <c:pt idx="6">
                  <c:v>65</c:v>
                </c:pt>
              </c:numCache>
            </c:numRef>
          </c:val>
        </c:ser>
        <c:axId val="63104896"/>
        <c:axId val="63106432"/>
      </c:barChart>
      <c:catAx>
        <c:axId val="63104896"/>
        <c:scaling>
          <c:orientation val="minMax"/>
        </c:scaling>
        <c:axPos val="b"/>
        <c:tickLblPos val="nextTo"/>
        <c:crossAx val="63106432"/>
        <c:crosses val="autoZero"/>
        <c:auto val="1"/>
        <c:lblAlgn val="ctr"/>
        <c:lblOffset val="100"/>
      </c:catAx>
      <c:valAx>
        <c:axId val="63106432"/>
        <c:scaling>
          <c:orientation val="minMax"/>
        </c:scaling>
        <c:axPos val="l"/>
        <c:majorGridlines/>
        <c:numFmt formatCode="General" sourceLinked="1"/>
        <c:tickLblPos val="nextTo"/>
        <c:crossAx val="63104896"/>
        <c:crosses val="autoZero"/>
        <c:crossBetween val="between"/>
      </c:val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v>Tammenga Scholen Totaal</c:v>
          </c:tx>
          <c:dPt>
            <c:idx val="0"/>
            <c:spPr>
              <a:solidFill>
                <a:srgbClr val="FF0000"/>
              </a:solidFill>
            </c:spPr>
          </c:dPt>
          <c:val>
            <c:numRef>
              <c:f>Scholen!$E$9:$K$9</c:f>
              <c:numCache>
                <c:formatCode>General</c:formatCode>
                <c:ptCount val="7"/>
                <c:pt idx="0">
                  <c:v>72</c:v>
                </c:pt>
                <c:pt idx="1">
                  <c:v>20</c:v>
                </c:pt>
                <c:pt idx="2">
                  <c:v>62</c:v>
                </c:pt>
                <c:pt idx="3">
                  <c:v>64</c:v>
                </c:pt>
                <c:pt idx="4">
                  <c:v>92</c:v>
                </c:pt>
                <c:pt idx="5">
                  <c:v>121</c:v>
                </c:pt>
                <c:pt idx="6">
                  <c:v>161</c:v>
                </c:pt>
              </c:numCache>
            </c:numRef>
          </c:val>
        </c:ser>
        <c:axId val="63135104"/>
        <c:axId val="63136896"/>
      </c:barChart>
      <c:catAx>
        <c:axId val="63135104"/>
        <c:scaling>
          <c:orientation val="minMax"/>
        </c:scaling>
        <c:axPos val="b"/>
        <c:tickLblPos val="nextTo"/>
        <c:crossAx val="63136896"/>
        <c:crosses val="autoZero"/>
        <c:auto val="1"/>
        <c:lblAlgn val="ctr"/>
        <c:lblOffset val="100"/>
      </c:catAx>
      <c:valAx>
        <c:axId val="63136896"/>
        <c:scaling>
          <c:orientation val="minMax"/>
        </c:scaling>
        <c:axPos val="l"/>
        <c:majorGridlines/>
        <c:numFmt formatCode="General" sourceLinked="1"/>
        <c:tickLblPos val="nextTo"/>
        <c:crossAx val="63135104"/>
        <c:crosses val="autoZero"/>
        <c:crossBetween val="between"/>
      </c:val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Shri</c:v>
          </c:tx>
          <c:val>
            <c:numRef>
              <c:f>Scholen!$E$6:$K$6</c:f>
              <c:numCache>
                <c:formatCode>General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32</c:v>
                </c:pt>
                <c:pt idx="3">
                  <c:v>32</c:v>
                </c:pt>
                <c:pt idx="4">
                  <c:v>35</c:v>
                </c:pt>
                <c:pt idx="5">
                  <c:v>15</c:v>
                </c:pt>
                <c:pt idx="6">
                  <c:v>21</c:v>
                </c:pt>
              </c:numCache>
            </c:numRef>
          </c:val>
        </c:ser>
        <c:ser>
          <c:idx val="1"/>
          <c:order val="1"/>
          <c:tx>
            <c:v>Motton</c:v>
          </c:tx>
          <c:val>
            <c:numRef>
              <c:f>Scholen!$E$7:$K$7</c:f>
              <c:numCache>
                <c:formatCode>General</c:formatCode>
                <c:ptCount val="7"/>
                <c:pt idx="0">
                  <c:v>24</c:v>
                </c:pt>
                <c:pt idx="2">
                  <c:v>30</c:v>
                </c:pt>
                <c:pt idx="3">
                  <c:v>32</c:v>
                </c:pt>
                <c:pt idx="4">
                  <c:v>22</c:v>
                </c:pt>
                <c:pt idx="5">
                  <c:v>50</c:v>
                </c:pt>
                <c:pt idx="6">
                  <c:v>65</c:v>
                </c:pt>
              </c:numCache>
            </c:numRef>
          </c:val>
        </c:ser>
        <c:ser>
          <c:idx val="2"/>
          <c:order val="2"/>
          <c:tx>
            <c:v>Project</c:v>
          </c:tx>
          <c:val>
            <c:numRef>
              <c:f>Scholen!$E$8:$K$8</c:f>
              <c:numCache>
                <c:formatCode>General</c:formatCode>
                <c:ptCount val="7"/>
                <c:pt idx="0">
                  <c:v>34</c:v>
                </c:pt>
                <c:pt idx="4">
                  <c:v>35</c:v>
                </c:pt>
                <c:pt idx="5">
                  <c:v>56</c:v>
                </c:pt>
                <c:pt idx="6">
                  <c:v>75</c:v>
                </c:pt>
              </c:numCache>
            </c:numRef>
          </c:val>
        </c:ser>
        <c:ser>
          <c:idx val="3"/>
          <c:order val="3"/>
          <c:tx>
            <c:v>Totaal</c:v>
          </c:tx>
          <c:val>
            <c:numRef>
              <c:f>Scholen!$E$9:$K$9</c:f>
              <c:numCache>
                <c:formatCode>General</c:formatCode>
                <c:ptCount val="7"/>
                <c:pt idx="0">
                  <c:v>72</c:v>
                </c:pt>
                <c:pt idx="1">
                  <c:v>20</c:v>
                </c:pt>
                <c:pt idx="2">
                  <c:v>62</c:v>
                </c:pt>
                <c:pt idx="3">
                  <c:v>64</c:v>
                </c:pt>
                <c:pt idx="4">
                  <c:v>92</c:v>
                </c:pt>
                <c:pt idx="5">
                  <c:v>121</c:v>
                </c:pt>
                <c:pt idx="6">
                  <c:v>161</c:v>
                </c:pt>
              </c:numCache>
            </c:numRef>
          </c:val>
        </c:ser>
        <c:shape val="cylinder"/>
        <c:axId val="63166720"/>
        <c:axId val="63176704"/>
        <c:axId val="0"/>
      </c:bar3DChart>
      <c:catAx>
        <c:axId val="63166720"/>
        <c:scaling>
          <c:orientation val="minMax"/>
        </c:scaling>
        <c:axPos val="b"/>
        <c:tickLblPos val="nextTo"/>
        <c:crossAx val="63176704"/>
        <c:crosses val="autoZero"/>
        <c:auto val="1"/>
        <c:lblAlgn val="ctr"/>
        <c:lblOffset val="100"/>
      </c:catAx>
      <c:valAx>
        <c:axId val="63176704"/>
        <c:scaling>
          <c:orientation val="minMax"/>
        </c:scaling>
        <c:axPos val="l"/>
        <c:majorGridlines/>
        <c:numFmt formatCode="General" sourceLinked="1"/>
        <c:tickLblPos val="nextTo"/>
        <c:crossAx val="63166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'CO2 &amp; Paisa'!$E$5:$T$5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10">
                  <c:v>5</c:v>
                </c:pt>
                <c:pt idx="12">
                  <c:v>10</c:v>
                </c:pt>
                <c:pt idx="14">
                  <c:v>12</c:v>
                </c:pt>
                <c:pt idx="15">
                  <c:v>8</c:v>
                </c:pt>
              </c:numCache>
            </c:numRef>
          </c:val>
        </c:ser>
        <c:ser>
          <c:idx val="1"/>
          <c:order val="1"/>
          <c:val>
            <c:numRef>
              <c:f>'CO2 &amp; Paisa'!$E$6:$T$6</c:f>
              <c:numCache>
                <c:formatCode>General</c:formatCode>
                <c:ptCount val="16"/>
                <c:pt idx="0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1">
                  <c:v>12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</c:numCache>
            </c:numRef>
          </c:val>
        </c:ser>
        <c:ser>
          <c:idx val="2"/>
          <c:order val="2"/>
          <c:val>
            <c:numRef>
              <c:f>'CO2 &amp; Paisa'!$E$7:$T$7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</c:ser>
        <c:ser>
          <c:idx val="3"/>
          <c:order val="3"/>
          <c:val>
            <c:numRef>
              <c:f>'CO2 &amp; Paisa'!$E$8:$T$8</c:f>
              <c:numCache>
                <c:formatCode>General</c:formatCode>
                <c:ptCount val="16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  <c:pt idx="9">
                  <c:v>9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6</c:v>
                </c:pt>
              </c:numCache>
            </c:numRef>
          </c:val>
        </c:ser>
        <c:ser>
          <c:idx val="4"/>
          <c:order val="4"/>
          <c:val>
            <c:numRef>
              <c:f>'CO2 &amp; Paisa'!$E$9:$T$9</c:f>
              <c:numCache>
                <c:formatCode>General</c:formatCode>
                <c:ptCount val="16"/>
                <c:pt idx="0">
                  <c:v>34</c:v>
                </c:pt>
                <c:pt idx="2">
                  <c:v>9</c:v>
                </c:pt>
                <c:pt idx="6">
                  <c:v>17</c:v>
                </c:pt>
                <c:pt idx="7">
                  <c:v>2</c:v>
                </c:pt>
                <c:pt idx="9">
                  <c:v>14</c:v>
                </c:pt>
                <c:pt idx="12">
                  <c:v>12</c:v>
                </c:pt>
                <c:pt idx="13">
                  <c:v>21</c:v>
                </c:pt>
                <c:pt idx="14">
                  <c:v>20</c:v>
                </c:pt>
                <c:pt idx="15">
                  <c:v>19</c:v>
                </c:pt>
              </c:numCache>
            </c:numRef>
          </c:val>
        </c:ser>
        <c:ser>
          <c:idx val="5"/>
          <c:order val="5"/>
          <c:val>
            <c:numRef>
              <c:f>'CO2 &amp; Paisa'!$E$10:$T$10</c:f>
              <c:numCache>
                <c:formatCode>General</c:formatCode>
                <c:ptCount val="16"/>
                <c:pt idx="0">
                  <c:v>0</c:v>
                </c:pt>
                <c:pt idx="7">
                  <c:v>0</c:v>
                </c:pt>
                <c:pt idx="9">
                  <c:v>12</c:v>
                </c:pt>
                <c:pt idx="11">
                  <c:v>14</c:v>
                </c:pt>
                <c:pt idx="13">
                  <c:v>4</c:v>
                </c:pt>
                <c:pt idx="14">
                  <c:v>10</c:v>
                </c:pt>
                <c:pt idx="15">
                  <c:v>16</c:v>
                </c:pt>
              </c:numCache>
            </c:numRef>
          </c:val>
        </c:ser>
        <c:ser>
          <c:idx val="6"/>
          <c:order val="6"/>
          <c:val>
            <c:numRef>
              <c:f>'CO2 &amp; Paisa'!$E$11:$T$11</c:f>
              <c:numCache>
                <c:formatCode>General</c:formatCode>
                <c:ptCount val="16"/>
                <c:pt idx="0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16</c:v>
                </c:pt>
                <c:pt idx="11">
                  <c:v>43</c:v>
                </c:pt>
                <c:pt idx="12">
                  <c:v>50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</c:numCache>
            </c:numRef>
          </c:val>
        </c:ser>
        <c:ser>
          <c:idx val="7"/>
          <c:order val="7"/>
          <c:val>
            <c:numRef>
              <c:f>'CO2 &amp; Paisa'!$E$12:$T$12</c:f>
              <c:numCache>
                <c:formatCode>General</c:formatCode>
                <c:ptCount val="16"/>
                <c:pt idx="0">
                  <c:v>14</c:v>
                </c:pt>
                <c:pt idx="2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  <c:pt idx="12">
                  <c:v>14</c:v>
                </c:pt>
                <c:pt idx="13">
                  <c:v>6</c:v>
                </c:pt>
                <c:pt idx="14">
                  <c:v>10</c:v>
                </c:pt>
                <c:pt idx="15">
                  <c:v>12</c:v>
                </c:pt>
              </c:numCache>
            </c:numRef>
          </c:val>
        </c:ser>
        <c:ser>
          <c:idx val="8"/>
          <c:order val="8"/>
          <c:val>
            <c:numRef>
              <c:f>'CO2 &amp; Paisa'!$E$13:$T$13</c:f>
              <c:numCache>
                <c:formatCode>General</c:formatCode>
                <c:ptCount val="16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</c:ser>
        <c:ser>
          <c:idx val="9"/>
          <c:order val="9"/>
          <c:val>
            <c:numRef>
              <c:f>'CO2 &amp; Paisa'!$E$14:$T$14</c:f>
              <c:numCache>
                <c:formatCode>General</c:formatCode>
                <c:ptCount val="16"/>
                <c:pt idx="0">
                  <c:v>0</c:v>
                </c:pt>
                <c:pt idx="6">
                  <c:v>9</c:v>
                </c:pt>
                <c:pt idx="7">
                  <c:v>0</c:v>
                </c:pt>
                <c:pt idx="11">
                  <c:v>35</c:v>
                </c:pt>
                <c:pt idx="12">
                  <c:v>56</c:v>
                </c:pt>
                <c:pt idx="13">
                  <c:v>75</c:v>
                </c:pt>
                <c:pt idx="14">
                  <c:v>80</c:v>
                </c:pt>
                <c:pt idx="15">
                  <c:v>60</c:v>
                </c:pt>
              </c:numCache>
            </c:numRef>
          </c:val>
        </c:ser>
        <c:ser>
          <c:idx val="10"/>
          <c:order val="10"/>
          <c:val>
            <c:numRef>
              <c:f>'CO2 &amp; Paisa'!$E$15:$T$15</c:f>
              <c:numCache>
                <c:formatCode>General</c:formatCode>
                <c:ptCount val="16"/>
                <c:pt idx="0">
                  <c:v>12</c:v>
                </c:pt>
                <c:pt idx="2">
                  <c:v>5</c:v>
                </c:pt>
                <c:pt idx="4">
                  <c:v>11</c:v>
                </c:pt>
                <c:pt idx="5">
                  <c:v>4</c:v>
                </c:pt>
                <c:pt idx="6">
                  <c:v>12</c:v>
                </c:pt>
                <c:pt idx="7">
                  <c:v>0</c:v>
                </c:pt>
                <c:pt idx="11">
                  <c:v>6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</c:numCache>
            </c:numRef>
          </c:val>
        </c:ser>
        <c:ser>
          <c:idx val="11"/>
          <c:order val="11"/>
          <c:val>
            <c:numRef>
              <c:f>'CO2 &amp; Paisa'!$E$16:$T$16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20</c:v>
                </c:pt>
                <c:pt idx="9">
                  <c:v>32</c:v>
                </c:pt>
                <c:pt idx="10">
                  <c:v>32</c:v>
                </c:pt>
                <c:pt idx="11">
                  <c:v>35</c:v>
                </c:pt>
                <c:pt idx="12">
                  <c:v>15</c:v>
                </c:pt>
                <c:pt idx="13">
                  <c:v>21</c:v>
                </c:pt>
                <c:pt idx="14">
                  <c:v>30</c:v>
                </c:pt>
                <c:pt idx="15">
                  <c:v>25</c:v>
                </c:pt>
              </c:numCache>
            </c:numRef>
          </c:val>
        </c:ser>
        <c:ser>
          <c:idx val="12"/>
          <c:order val="12"/>
          <c:val>
            <c:numRef>
              <c:f>'CO2 &amp; Paisa'!$E$17:$T$17</c:f>
              <c:numCache>
                <c:formatCode>General</c:formatCode>
                <c:ptCount val="16"/>
                <c:pt idx="0">
                  <c:v>25</c:v>
                </c:pt>
                <c:pt idx="2">
                  <c:v>10</c:v>
                </c:pt>
                <c:pt idx="4">
                  <c:v>1</c:v>
                </c:pt>
                <c:pt idx="6">
                  <c:v>16</c:v>
                </c:pt>
                <c:pt idx="7">
                  <c:v>0</c:v>
                </c:pt>
                <c:pt idx="9">
                  <c:v>4</c:v>
                </c:pt>
                <c:pt idx="12">
                  <c:v>15</c:v>
                </c:pt>
                <c:pt idx="13">
                  <c:v>11</c:v>
                </c:pt>
              </c:numCache>
            </c:numRef>
          </c:val>
        </c:ser>
        <c:ser>
          <c:idx val="13"/>
          <c:order val="13"/>
          <c:val>
            <c:numRef>
              <c:f>'CO2 &amp; Paisa'!$E$18:$T$18</c:f>
              <c:numCache>
                <c:formatCode>General</c:formatCode>
                <c:ptCount val="16"/>
                <c:pt idx="0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6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</c:ser>
        <c:ser>
          <c:idx val="14"/>
          <c:order val="14"/>
          <c:val>
            <c:numRef>
              <c:f>'CO2 &amp; Paisa'!$E$19:$T$19</c:f>
              <c:numCache>
                <c:formatCode>General</c:formatCode>
                <c:ptCount val="16"/>
                <c:pt idx="0">
                  <c:v>14</c:v>
                </c:pt>
                <c:pt idx="2">
                  <c:v>7</c:v>
                </c:pt>
                <c:pt idx="6">
                  <c:v>8</c:v>
                </c:pt>
                <c:pt idx="7">
                  <c:v>0</c:v>
                </c:pt>
                <c:pt idx="8">
                  <c:v>50</c:v>
                </c:pt>
                <c:pt idx="9">
                  <c:v>30</c:v>
                </c:pt>
                <c:pt idx="10">
                  <c:v>4</c:v>
                </c:pt>
                <c:pt idx="12">
                  <c:v>30</c:v>
                </c:pt>
                <c:pt idx="14">
                  <c:v>40</c:v>
                </c:pt>
                <c:pt idx="15">
                  <c:v>30</c:v>
                </c:pt>
              </c:numCache>
            </c:numRef>
          </c:val>
        </c:ser>
        <c:shape val="cylinder"/>
        <c:axId val="63253504"/>
        <c:axId val="63259392"/>
        <c:axId val="0"/>
      </c:bar3DChart>
      <c:catAx>
        <c:axId val="63253504"/>
        <c:scaling>
          <c:orientation val="minMax"/>
        </c:scaling>
        <c:axPos val="b"/>
        <c:tickLblPos val="nextTo"/>
        <c:crossAx val="63259392"/>
        <c:crosses val="autoZero"/>
        <c:auto val="1"/>
        <c:lblAlgn val="ctr"/>
        <c:lblOffset val="100"/>
      </c:catAx>
      <c:valAx>
        <c:axId val="63259392"/>
        <c:scaling>
          <c:orientation val="minMax"/>
        </c:scaling>
        <c:axPos val="l"/>
        <c:majorGridlines/>
        <c:numFmt formatCode="General" sourceLinked="1"/>
        <c:tickLblPos val="nextTo"/>
        <c:crossAx val="63253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63</xdr:row>
      <xdr:rowOff>38100</xdr:rowOff>
    </xdr:from>
    <xdr:ext cx="184731" cy="264560"/>
    <xdr:sp macro="" textlink="">
      <xdr:nvSpPr>
        <xdr:cNvPr id="6" name="TextBox 5"/>
        <xdr:cNvSpPr txBox="1"/>
      </xdr:nvSpPr>
      <xdr:spPr>
        <a:xfrm>
          <a:off x="8753475" y="124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409575</xdr:colOff>
      <xdr:row>62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89725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9525</xdr:colOff>
      <xdr:row>59</xdr:row>
      <xdr:rowOff>9525</xdr:rowOff>
    </xdr:from>
    <xdr:ext cx="3276600" cy="781240"/>
    <xdr:sp macro="" textlink="">
      <xdr:nvSpPr>
        <xdr:cNvPr id="8" name="TextBox 7"/>
        <xdr:cNvSpPr txBox="1"/>
      </xdr:nvSpPr>
      <xdr:spPr>
        <a:xfrm>
          <a:off x="8429625" y="11563350"/>
          <a:ext cx="3276600" cy="781240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Price</a:t>
          </a:r>
          <a:r>
            <a:rPr lang="en-US" sz="1100" baseline="0"/>
            <a:t> Sources</a:t>
          </a:r>
        </a:p>
        <a:p>
          <a:r>
            <a:rPr lang="en-US" sz="1100"/>
            <a:t>http://www.wrap.org.uk/content/plastic</a:t>
          </a:r>
        </a:p>
        <a:p>
          <a:r>
            <a:rPr lang="en-US" sz="1100"/>
            <a:t>http://www.grn.com/a/view/1001.html</a:t>
          </a:r>
        </a:p>
        <a:p>
          <a:r>
            <a:rPr lang="en-US" sz="1100"/>
            <a:t>www.recycle.net</a:t>
          </a:r>
        </a:p>
      </xdr:txBody>
    </xdr:sp>
    <xdr:clientData/>
  </xdr:oneCellAnchor>
  <xdr:twoCellAnchor editAs="oneCell">
    <xdr:from>
      <xdr:col>10</xdr:col>
      <xdr:colOff>28575</xdr:colOff>
      <xdr:row>65</xdr:row>
      <xdr:rowOff>0</xdr:rowOff>
    </xdr:from>
    <xdr:to>
      <xdr:col>17</xdr:col>
      <xdr:colOff>351782</xdr:colOff>
      <xdr:row>72</xdr:row>
      <xdr:rowOff>85547</xdr:rowOff>
    </xdr:to>
    <xdr:pic>
      <xdr:nvPicPr>
        <xdr:cNvPr id="10" name="Picture 9" descr="chart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8675" y="12715875"/>
          <a:ext cx="5142857" cy="1428572"/>
        </a:xfrm>
        <a:prstGeom prst="rect">
          <a:avLst/>
        </a:prstGeom>
      </xdr:spPr>
    </xdr:pic>
    <xdr:clientData/>
  </xdr:twoCellAnchor>
  <xdr:twoCellAnchor>
    <xdr:from>
      <xdr:col>1</xdr:col>
      <xdr:colOff>600074</xdr:colOff>
      <xdr:row>69</xdr:row>
      <xdr:rowOff>0</xdr:rowOff>
    </xdr:from>
    <xdr:to>
      <xdr:col>8</xdr:col>
      <xdr:colOff>676275</xdr:colOff>
      <xdr:row>87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600074</xdr:colOff>
      <xdr:row>87</xdr:row>
      <xdr:rowOff>180974</xdr:rowOff>
    </xdr:from>
    <xdr:to>
      <xdr:col>20</xdr:col>
      <xdr:colOff>590549</xdr:colOff>
      <xdr:row>132</xdr:row>
      <xdr:rowOff>171450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0.07842</cdr:x>
      <cdr:y>0.03448</cdr:y>
    </cdr:from>
    <cdr:to>
      <cdr:x>0.3059</cdr:x>
      <cdr:y>0.11235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2525" y="295276"/>
          <a:ext cx="3343276" cy="6667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PET</a:t>
          </a:r>
          <a:r>
            <a:rPr lang="en-US" sz="1100" baseline="0"/>
            <a:t> in Net participanten voor en na fase 2(Voorlichting)</a:t>
          </a:r>
        </a:p>
        <a:p xmlns:a="http://schemas.openxmlformats.org/drawingml/2006/main">
          <a:r>
            <a:rPr lang="en-US" sz="1100"/>
            <a:t>ADEK</a:t>
          </a:r>
          <a:r>
            <a:rPr lang="en-US" sz="1100" baseline="0"/>
            <a:t>  schiet uit vanwege eerder uitgevoerde Projecten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10</xdr:row>
      <xdr:rowOff>0</xdr:rowOff>
    </xdr:from>
    <xdr:to>
      <xdr:col>21</xdr:col>
      <xdr:colOff>561975</xdr:colOff>
      <xdr:row>24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10</xdr:row>
      <xdr:rowOff>0</xdr:rowOff>
    </xdr:from>
    <xdr:to>
      <xdr:col>6</xdr:col>
      <xdr:colOff>266700</xdr:colOff>
      <xdr:row>24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447675</xdr:colOff>
      <xdr:row>9</xdr:row>
      <xdr:rowOff>209550</xdr:rowOff>
    </xdr:from>
    <xdr:to>
      <xdr:col>14</xdr:col>
      <xdr:colOff>142875</xdr:colOff>
      <xdr:row>24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552450</xdr:colOff>
      <xdr:row>25</xdr:row>
      <xdr:rowOff>0</xdr:rowOff>
    </xdr:from>
    <xdr:to>
      <xdr:col>6</xdr:col>
      <xdr:colOff>257175</xdr:colOff>
      <xdr:row>39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466725</xdr:colOff>
      <xdr:row>25</xdr:row>
      <xdr:rowOff>19049</xdr:rowOff>
    </xdr:from>
    <xdr:to>
      <xdr:col>18</xdr:col>
      <xdr:colOff>180975</xdr:colOff>
      <xdr:row>44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20</xdr:col>
      <xdr:colOff>95250</xdr:colOff>
      <xdr:row>93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75"/>
  <sheetViews>
    <sheetView tabSelected="1" workbookViewId="0">
      <selection activeCell="P17" sqref="P17"/>
    </sheetView>
  </sheetViews>
  <sheetFormatPr defaultRowHeight="15"/>
  <cols>
    <col min="1" max="2" width="9.140625" style="23"/>
    <col min="3" max="3" width="23.140625" style="23" customWidth="1"/>
    <col min="4" max="4" width="23" style="23" customWidth="1"/>
    <col min="5" max="5" width="12" style="23" customWidth="1"/>
    <col min="6" max="6" width="10.5703125" style="23" customWidth="1"/>
    <col min="7" max="8" width="10.85546875" style="23" customWidth="1"/>
    <col min="9" max="9" width="11.42578125" style="23" customWidth="1"/>
    <col min="10" max="10" width="10.42578125" style="23" customWidth="1"/>
    <col min="11" max="11" width="10.28515625" style="23" customWidth="1"/>
    <col min="12" max="12" width="10.140625" style="23" customWidth="1"/>
    <col min="13" max="13" width="10.28515625" style="23" customWidth="1"/>
    <col min="14" max="14" width="10.85546875" style="23" customWidth="1"/>
    <col min="15" max="15" width="10" style="23" customWidth="1"/>
    <col min="16" max="16" width="10.28515625" style="23" customWidth="1"/>
    <col min="17" max="17" width="10.42578125" style="23" customWidth="1"/>
    <col min="18" max="18" width="10.7109375" style="23" customWidth="1"/>
    <col min="19" max="19" width="10.28515625" style="23" customWidth="1"/>
    <col min="20" max="20" width="10.7109375" style="23" customWidth="1"/>
    <col min="21" max="16384" width="9.140625" style="23"/>
  </cols>
  <sheetData>
    <row r="1" spans="2:21">
      <c r="B1" s="34" t="s">
        <v>145</v>
      </c>
      <c r="E1" s="59" t="s">
        <v>136</v>
      </c>
      <c r="M1" s="60" t="s">
        <v>135</v>
      </c>
      <c r="S1" s="61" t="s">
        <v>137</v>
      </c>
    </row>
    <row r="2" spans="2:21" ht="15.75" thickBot="1">
      <c r="E2" s="23">
        <v>1</v>
      </c>
      <c r="F2" s="23">
        <v>2</v>
      </c>
      <c r="G2" s="23">
        <v>3</v>
      </c>
      <c r="H2" s="23">
        <v>4</v>
      </c>
      <c r="I2" s="23">
        <v>5</v>
      </c>
      <c r="J2" s="23">
        <v>6</v>
      </c>
      <c r="K2" s="23">
        <v>7</v>
      </c>
      <c r="L2" s="23">
        <v>8</v>
      </c>
      <c r="M2" s="23">
        <v>9</v>
      </c>
      <c r="N2" s="23">
        <v>10</v>
      </c>
      <c r="O2" s="23">
        <v>11</v>
      </c>
      <c r="P2" s="23">
        <v>12</v>
      </c>
      <c r="Q2" s="23">
        <v>13</v>
      </c>
      <c r="R2" s="23">
        <v>14</v>
      </c>
      <c r="S2" s="23">
        <v>15</v>
      </c>
      <c r="T2" s="23">
        <v>16</v>
      </c>
    </row>
    <row r="3" spans="2:21">
      <c r="B3" s="49" t="s">
        <v>0</v>
      </c>
      <c r="C3" s="49" t="s">
        <v>16</v>
      </c>
      <c r="D3" s="49" t="s">
        <v>132</v>
      </c>
      <c r="E3" s="50" t="s">
        <v>61</v>
      </c>
      <c r="F3" s="51">
        <v>41224</v>
      </c>
      <c r="G3" s="51" t="s">
        <v>133</v>
      </c>
      <c r="H3" s="51" t="s">
        <v>134</v>
      </c>
      <c r="I3" s="51">
        <v>41247</v>
      </c>
      <c r="J3" s="51">
        <v>41255</v>
      </c>
      <c r="K3" s="51">
        <v>41284</v>
      </c>
      <c r="L3" s="51">
        <v>41341</v>
      </c>
      <c r="M3" s="51">
        <v>41359</v>
      </c>
      <c r="N3" s="51">
        <v>41381</v>
      </c>
      <c r="O3" s="51">
        <v>41401</v>
      </c>
      <c r="P3" s="52">
        <v>41423</v>
      </c>
      <c r="Q3" s="52">
        <v>41439</v>
      </c>
      <c r="R3" s="52">
        <v>41458</v>
      </c>
      <c r="S3" s="52">
        <v>41484</v>
      </c>
      <c r="T3" s="75">
        <v>41503</v>
      </c>
      <c r="U3" s="81" t="s">
        <v>144</v>
      </c>
    </row>
    <row r="4" spans="2:21" ht="15.75" customHeight="1">
      <c r="B4" s="49"/>
      <c r="C4" s="49"/>
      <c r="D4" s="49"/>
      <c r="E4" s="50" t="s">
        <v>62</v>
      </c>
      <c r="F4" s="53"/>
      <c r="G4" s="49"/>
      <c r="H4" s="49"/>
      <c r="I4" s="53"/>
      <c r="J4" s="53"/>
      <c r="K4" s="53"/>
      <c r="L4" s="53"/>
      <c r="M4" s="49"/>
      <c r="N4" s="49"/>
      <c r="O4" s="53"/>
      <c r="P4" s="39"/>
      <c r="Q4" s="39"/>
      <c r="R4" s="39"/>
      <c r="S4" s="74" t="s">
        <v>141</v>
      </c>
      <c r="T4" s="76" t="s">
        <v>141</v>
      </c>
      <c r="U4" s="82" t="s">
        <v>143</v>
      </c>
    </row>
    <row r="5" spans="2:21" ht="14.25" customHeight="1">
      <c r="B5" s="66">
        <v>1</v>
      </c>
      <c r="C5" s="71" t="s">
        <v>18</v>
      </c>
      <c r="D5" s="66" t="s">
        <v>64</v>
      </c>
      <c r="E5" s="67">
        <v>0</v>
      </c>
      <c r="F5" s="66">
        <v>0</v>
      </c>
      <c r="G5" s="66">
        <v>4</v>
      </c>
      <c r="H5" s="66">
        <v>1</v>
      </c>
      <c r="I5" s="66">
        <v>0</v>
      </c>
      <c r="J5" s="66">
        <v>0</v>
      </c>
      <c r="K5" s="66">
        <v>0</v>
      </c>
      <c r="L5" s="66">
        <v>6</v>
      </c>
      <c r="M5" s="66"/>
      <c r="N5" s="66"/>
      <c r="O5" s="66">
        <v>5</v>
      </c>
      <c r="P5" s="68"/>
      <c r="Q5" s="68">
        <v>10</v>
      </c>
      <c r="R5" s="68"/>
      <c r="S5" s="69">
        <v>12</v>
      </c>
      <c r="T5" s="77">
        <v>8</v>
      </c>
      <c r="U5" s="83">
        <f t="shared" ref="U5:U36" si="0">SUM(E5:T5)</f>
        <v>46</v>
      </c>
    </row>
    <row r="6" spans="2:21">
      <c r="B6" s="66">
        <v>2</v>
      </c>
      <c r="C6" s="66" t="s">
        <v>94</v>
      </c>
      <c r="D6" s="66"/>
      <c r="E6" s="67">
        <v>4</v>
      </c>
      <c r="F6" s="66"/>
      <c r="G6" s="66">
        <v>2</v>
      </c>
      <c r="H6" s="66">
        <v>2</v>
      </c>
      <c r="I6" s="66">
        <v>2</v>
      </c>
      <c r="J6" s="66">
        <v>1</v>
      </c>
      <c r="K6" s="66">
        <v>6</v>
      </c>
      <c r="L6" s="66">
        <v>4</v>
      </c>
      <c r="M6" s="66">
        <v>6</v>
      </c>
      <c r="N6" s="66">
        <v>8</v>
      </c>
      <c r="O6" s="66"/>
      <c r="P6" s="68">
        <v>12</v>
      </c>
      <c r="Q6" s="68">
        <v>6</v>
      </c>
      <c r="R6" s="68">
        <v>5</v>
      </c>
      <c r="S6" s="69">
        <v>5</v>
      </c>
      <c r="T6" s="77">
        <v>6</v>
      </c>
      <c r="U6" s="84">
        <f t="shared" si="0"/>
        <v>69</v>
      </c>
    </row>
    <row r="7" spans="2:21" ht="16.5" customHeight="1">
      <c r="B7" s="66">
        <v>3</v>
      </c>
      <c r="C7" s="66" t="s">
        <v>70</v>
      </c>
      <c r="D7" s="66" t="s">
        <v>21</v>
      </c>
      <c r="E7" s="67">
        <v>0</v>
      </c>
      <c r="F7" s="66">
        <v>0</v>
      </c>
      <c r="G7" s="66">
        <v>0</v>
      </c>
      <c r="H7" s="66">
        <v>0</v>
      </c>
      <c r="I7" s="66">
        <v>2</v>
      </c>
      <c r="J7" s="66">
        <v>3</v>
      </c>
      <c r="K7" s="66">
        <v>3</v>
      </c>
      <c r="L7" s="66">
        <v>3</v>
      </c>
      <c r="M7" s="66"/>
      <c r="N7" s="66"/>
      <c r="O7" s="66">
        <v>1</v>
      </c>
      <c r="P7" s="68">
        <v>5</v>
      </c>
      <c r="Q7" s="68">
        <v>4</v>
      </c>
      <c r="R7" s="68">
        <v>5</v>
      </c>
      <c r="S7" s="68">
        <v>3</v>
      </c>
      <c r="T7" s="78">
        <v>4</v>
      </c>
      <c r="U7" s="84">
        <f t="shared" si="0"/>
        <v>33</v>
      </c>
    </row>
    <row r="8" spans="2:21" ht="15" customHeight="1">
      <c r="B8" s="66">
        <v>4</v>
      </c>
      <c r="C8" s="66" t="s">
        <v>84</v>
      </c>
      <c r="D8" s="66" t="s">
        <v>85</v>
      </c>
      <c r="E8" s="67">
        <v>20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8</v>
      </c>
      <c r="L8" s="66">
        <v>3</v>
      </c>
      <c r="M8" s="66"/>
      <c r="N8" s="66">
        <v>9</v>
      </c>
      <c r="O8" s="66"/>
      <c r="P8" s="68">
        <v>1</v>
      </c>
      <c r="Q8" s="68">
        <v>2</v>
      </c>
      <c r="R8" s="68">
        <v>4</v>
      </c>
      <c r="S8" s="68">
        <v>8</v>
      </c>
      <c r="T8" s="78">
        <v>6</v>
      </c>
      <c r="U8" s="84">
        <f t="shared" si="0"/>
        <v>61</v>
      </c>
    </row>
    <row r="9" spans="2:21" ht="15" customHeight="1">
      <c r="B9" s="66">
        <v>5</v>
      </c>
      <c r="C9" s="66" t="s">
        <v>81</v>
      </c>
      <c r="D9" s="66" t="s">
        <v>82</v>
      </c>
      <c r="E9" s="67">
        <v>34</v>
      </c>
      <c r="F9" s="66"/>
      <c r="G9" s="66">
        <v>9</v>
      </c>
      <c r="H9" s="66"/>
      <c r="I9" s="66"/>
      <c r="J9" s="66"/>
      <c r="K9" s="66">
        <v>17</v>
      </c>
      <c r="L9" s="66">
        <v>2</v>
      </c>
      <c r="M9" s="66"/>
      <c r="N9" s="66">
        <v>14</v>
      </c>
      <c r="O9" s="66"/>
      <c r="P9" s="68"/>
      <c r="Q9" s="68">
        <v>12</v>
      </c>
      <c r="R9" s="68">
        <v>21</v>
      </c>
      <c r="S9" s="69">
        <v>20</v>
      </c>
      <c r="T9" s="77">
        <v>19</v>
      </c>
      <c r="U9" s="84">
        <f t="shared" si="0"/>
        <v>148</v>
      </c>
    </row>
    <row r="10" spans="2:21" ht="15" customHeight="1">
      <c r="B10" s="66">
        <v>6</v>
      </c>
      <c r="C10" s="66" t="s">
        <v>32</v>
      </c>
      <c r="D10" s="66" t="s">
        <v>131</v>
      </c>
      <c r="E10" s="67">
        <v>0</v>
      </c>
      <c r="F10" s="69"/>
      <c r="G10" s="66"/>
      <c r="H10" s="66"/>
      <c r="I10" s="69"/>
      <c r="J10" s="69"/>
      <c r="K10" s="66"/>
      <c r="L10" s="69">
        <v>0</v>
      </c>
      <c r="M10" s="66"/>
      <c r="N10" s="66">
        <v>12</v>
      </c>
      <c r="O10" s="66"/>
      <c r="P10" s="68">
        <v>14</v>
      </c>
      <c r="Q10" s="68"/>
      <c r="R10" s="68">
        <v>4</v>
      </c>
      <c r="S10" s="68">
        <v>10</v>
      </c>
      <c r="T10" s="78">
        <v>16</v>
      </c>
      <c r="U10" s="84">
        <f t="shared" si="0"/>
        <v>56</v>
      </c>
    </row>
    <row r="11" spans="2:21" ht="14.25" customHeight="1">
      <c r="B11" s="66">
        <v>7</v>
      </c>
      <c r="C11" s="66" t="s">
        <v>99</v>
      </c>
      <c r="D11" s="66"/>
      <c r="E11" s="67">
        <v>100</v>
      </c>
      <c r="F11" s="69"/>
      <c r="G11" s="66"/>
      <c r="H11" s="66"/>
      <c r="I11" s="69"/>
      <c r="J11" s="69"/>
      <c r="K11" s="66">
        <v>100</v>
      </c>
      <c r="L11" s="69">
        <v>0</v>
      </c>
      <c r="M11" s="66">
        <v>100</v>
      </c>
      <c r="N11" s="66">
        <v>16</v>
      </c>
      <c r="O11" s="66"/>
      <c r="P11" s="68">
        <v>43</v>
      </c>
      <c r="Q11" s="68">
        <v>50</v>
      </c>
      <c r="R11" s="68">
        <v>70</v>
      </c>
      <c r="S11" s="68">
        <v>80</v>
      </c>
      <c r="T11" s="78">
        <v>90</v>
      </c>
      <c r="U11" s="84">
        <f t="shared" si="0"/>
        <v>649</v>
      </c>
    </row>
    <row r="12" spans="2:21" ht="15" customHeight="1">
      <c r="B12" s="66">
        <v>8</v>
      </c>
      <c r="C12" s="66" t="s">
        <v>23</v>
      </c>
      <c r="D12" s="66" t="s">
        <v>66</v>
      </c>
      <c r="E12" s="67">
        <v>14</v>
      </c>
      <c r="F12" s="66"/>
      <c r="G12" s="66">
        <v>3</v>
      </c>
      <c r="H12" s="66"/>
      <c r="I12" s="66">
        <v>2</v>
      </c>
      <c r="J12" s="66">
        <v>1</v>
      </c>
      <c r="K12" s="66">
        <v>5</v>
      </c>
      <c r="L12" s="66">
        <v>0</v>
      </c>
      <c r="M12" s="66">
        <v>5</v>
      </c>
      <c r="N12" s="66">
        <v>7</v>
      </c>
      <c r="O12" s="66">
        <v>1</v>
      </c>
      <c r="P12" s="68">
        <v>3</v>
      </c>
      <c r="Q12" s="68">
        <v>14</v>
      </c>
      <c r="R12" s="68">
        <v>6</v>
      </c>
      <c r="S12" s="68">
        <v>10</v>
      </c>
      <c r="T12" s="78">
        <v>12</v>
      </c>
      <c r="U12" s="84">
        <f t="shared" si="0"/>
        <v>83</v>
      </c>
    </row>
    <row r="13" spans="2:21" ht="15" customHeight="1">
      <c r="B13" s="66">
        <v>9</v>
      </c>
      <c r="C13" s="66" t="s">
        <v>63</v>
      </c>
      <c r="D13" s="66"/>
      <c r="E13" s="67">
        <v>7</v>
      </c>
      <c r="F13" s="66">
        <v>2</v>
      </c>
      <c r="G13" s="66">
        <v>5</v>
      </c>
      <c r="H13" s="66">
        <v>2</v>
      </c>
      <c r="I13" s="66">
        <v>2</v>
      </c>
      <c r="J13" s="66">
        <v>2</v>
      </c>
      <c r="K13" s="66">
        <v>4</v>
      </c>
      <c r="L13" s="66">
        <v>0</v>
      </c>
      <c r="M13" s="66"/>
      <c r="N13" s="66"/>
      <c r="O13" s="66"/>
      <c r="P13" s="69"/>
      <c r="Q13" s="69"/>
      <c r="R13" s="69"/>
      <c r="S13" s="69"/>
      <c r="T13" s="77"/>
      <c r="U13" s="84">
        <f t="shared" si="0"/>
        <v>24</v>
      </c>
    </row>
    <row r="14" spans="2:21" ht="15" customHeight="1">
      <c r="B14" s="66">
        <v>10</v>
      </c>
      <c r="C14" s="66" t="s">
        <v>31</v>
      </c>
      <c r="D14" s="66"/>
      <c r="E14" s="67">
        <v>0</v>
      </c>
      <c r="F14" s="66"/>
      <c r="G14" s="66"/>
      <c r="H14" s="66"/>
      <c r="I14" s="66"/>
      <c r="J14" s="66"/>
      <c r="K14" s="66">
        <v>9</v>
      </c>
      <c r="L14" s="66">
        <v>0</v>
      </c>
      <c r="M14" s="66"/>
      <c r="N14" s="66"/>
      <c r="O14" s="66"/>
      <c r="P14" s="68">
        <v>35</v>
      </c>
      <c r="Q14" s="68">
        <v>56</v>
      </c>
      <c r="R14" s="68">
        <v>75</v>
      </c>
      <c r="S14" s="69">
        <v>80</v>
      </c>
      <c r="T14" s="77">
        <v>60</v>
      </c>
      <c r="U14" s="84">
        <f t="shared" si="0"/>
        <v>315</v>
      </c>
    </row>
    <row r="15" spans="2:21" ht="14.25" customHeight="1">
      <c r="B15" s="66">
        <v>11</v>
      </c>
      <c r="C15" s="66" t="s">
        <v>71</v>
      </c>
      <c r="D15" s="66" t="s">
        <v>21</v>
      </c>
      <c r="E15" s="67">
        <v>12</v>
      </c>
      <c r="F15" s="66"/>
      <c r="G15" s="66">
        <v>5</v>
      </c>
      <c r="H15" s="66"/>
      <c r="I15" s="66">
        <v>11</v>
      </c>
      <c r="J15" s="66">
        <v>4</v>
      </c>
      <c r="K15" s="66">
        <v>12</v>
      </c>
      <c r="L15" s="66">
        <v>0</v>
      </c>
      <c r="M15" s="66"/>
      <c r="N15" s="66"/>
      <c r="O15" s="66"/>
      <c r="P15" s="68">
        <v>6</v>
      </c>
      <c r="Q15" s="68">
        <v>8</v>
      </c>
      <c r="R15" s="68">
        <v>7</v>
      </c>
      <c r="S15" s="69">
        <v>6</v>
      </c>
      <c r="T15" s="77">
        <v>7</v>
      </c>
      <c r="U15" s="84">
        <f t="shared" si="0"/>
        <v>78</v>
      </c>
    </row>
    <row r="16" spans="2:21" ht="14.25" customHeight="1">
      <c r="B16" s="66">
        <v>12</v>
      </c>
      <c r="C16" s="66" t="s">
        <v>80</v>
      </c>
      <c r="D16" s="66" t="s">
        <v>20</v>
      </c>
      <c r="E16" s="67">
        <v>0</v>
      </c>
      <c r="F16" s="66">
        <v>0</v>
      </c>
      <c r="G16" s="66"/>
      <c r="H16" s="66"/>
      <c r="I16" s="66"/>
      <c r="J16" s="66"/>
      <c r="K16" s="66">
        <v>2</v>
      </c>
      <c r="L16" s="66">
        <v>0</v>
      </c>
      <c r="M16" s="66">
        <v>20</v>
      </c>
      <c r="N16" s="66">
        <v>32</v>
      </c>
      <c r="O16" s="66">
        <v>32</v>
      </c>
      <c r="P16" s="68">
        <v>35</v>
      </c>
      <c r="Q16" s="68">
        <v>15</v>
      </c>
      <c r="R16" s="68">
        <v>21</v>
      </c>
      <c r="S16" s="69">
        <v>30</v>
      </c>
      <c r="T16" s="77">
        <v>25</v>
      </c>
      <c r="U16" s="84">
        <f t="shared" si="0"/>
        <v>212</v>
      </c>
    </row>
    <row r="17" spans="2:21">
      <c r="B17" s="66">
        <v>13</v>
      </c>
      <c r="C17" s="66" t="s">
        <v>17</v>
      </c>
      <c r="D17" s="66"/>
      <c r="E17" s="67">
        <v>25</v>
      </c>
      <c r="F17" s="66"/>
      <c r="G17" s="66">
        <v>10</v>
      </c>
      <c r="H17" s="66"/>
      <c r="I17" s="66">
        <v>1</v>
      </c>
      <c r="J17" s="66"/>
      <c r="K17" s="66">
        <v>16</v>
      </c>
      <c r="L17" s="66">
        <v>0</v>
      </c>
      <c r="M17" s="66"/>
      <c r="N17" s="66">
        <v>4</v>
      </c>
      <c r="O17" s="66"/>
      <c r="P17" s="68"/>
      <c r="Q17" s="68">
        <v>15</v>
      </c>
      <c r="R17" s="68">
        <v>11</v>
      </c>
      <c r="S17" s="69"/>
      <c r="T17" s="77"/>
      <c r="U17" s="84">
        <f t="shared" si="0"/>
        <v>82</v>
      </c>
    </row>
    <row r="18" spans="2:21">
      <c r="B18" s="66">
        <v>14</v>
      </c>
      <c r="C18" s="71" t="s">
        <v>138</v>
      </c>
      <c r="D18" s="66" t="s">
        <v>100</v>
      </c>
      <c r="E18" s="67">
        <v>0</v>
      </c>
      <c r="F18" s="69"/>
      <c r="G18" s="66"/>
      <c r="H18" s="66"/>
      <c r="I18" s="69"/>
      <c r="J18" s="69"/>
      <c r="K18" s="66">
        <v>4</v>
      </c>
      <c r="L18" s="69">
        <v>0</v>
      </c>
      <c r="M18" s="66">
        <v>6</v>
      </c>
      <c r="N18" s="66"/>
      <c r="O18" s="66"/>
      <c r="P18" s="68"/>
      <c r="Q18" s="68"/>
      <c r="R18" s="68">
        <v>1</v>
      </c>
      <c r="S18" s="69">
        <v>3</v>
      </c>
      <c r="T18" s="77">
        <v>4</v>
      </c>
      <c r="U18" s="84">
        <f t="shared" si="0"/>
        <v>18</v>
      </c>
    </row>
    <row r="19" spans="2:21">
      <c r="B19" s="66">
        <v>15</v>
      </c>
      <c r="C19" s="71" t="s">
        <v>113</v>
      </c>
      <c r="D19" s="66" t="s">
        <v>114</v>
      </c>
      <c r="E19" s="67">
        <v>14</v>
      </c>
      <c r="F19" s="69"/>
      <c r="G19" s="66">
        <v>7</v>
      </c>
      <c r="H19" s="66"/>
      <c r="I19" s="69"/>
      <c r="J19" s="69"/>
      <c r="K19" s="66">
        <v>8</v>
      </c>
      <c r="L19" s="69">
        <v>0</v>
      </c>
      <c r="M19" s="66">
        <v>50</v>
      </c>
      <c r="N19" s="66">
        <v>30</v>
      </c>
      <c r="O19" s="66">
        <v>4</v>
      </c>
      <c r="P19" s="68"/>
      <c r="Q19" s="68">
        <v>30</v>
      </c>
      <c r="R19" s="68"/>
      <c r="S19" s="69">
        <v>40</v>
      </c>
      <c r="T19" s="77">
        <v>30</v>
      </c>
      <c r="U19" s="84">
        <f t="shared" si="0"/>
        <v>213</v>
      </c>
    </row>
    <row r="20" spans="2:21">
      <c r="B20" s="62">
        <v>16</v>
      </c>
      <c r="C20" s="72" t="s">
        <v>92</v>
      </c>
      <c r="D20" s="62" t="s">
        <v>93</v>
      </c>
      <c r="E20" s="63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4">
        <v>3</v>
      </c>
      <c r="Q20" s="64">
        <v>2</v>
      </c>
      <c r="R20" s="64">
        <v>2</v>
      </c>
      <c r="S20" s="64">
        <v>4</v>
      </c>
      <c r="T20" s="79">
        <v>3</v>
      </c>
      <c r="U20" s="84">
        <f t="shared" si="0"/>
        <v>14</v>
      </c>
    </row>
    <row r="21" spans="2:21">
      <c r="B21" s="62">
        <v>17</v>
      </c>
      <c r="C21" s="73" t="s">
        <v>42</v>
      </c>
      <c r="D21" s="62"/>
      <c r="E21" s="63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5"/>
      <c r="Q21" s="65"/>
      <c r="R21" s="65"/>
      <c r="S21" s="65"/>
      <c r="T21" s="79">
        <v>29</v>
      </c>
      <c r="U21" s="84">
        <f t="shared" si="0"/>
        <v>29</v>
      </c>
    </row>
    <row r="22" spans="2:21">
      <c r="B22" s="62">
        <v>18</v>
      </c>
      <c r="C22" s="73" t="s">
        <v>41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79">
        <v>2</v>
      </c>
      <c r="U22" s="84">
        <f t="shared" si="0"/>
        <v>2</v>
      </c>
    </row>
    <row r="23" spans="2:21">
      <c r="B23" s="62">
        <v>19</v>
      </c>
      <c r="C23" s="72" t="s">
        <v>27</v>
      </c>
      <c r="D23" s="62" t="s">
        <v>28</v>
      </c>
      <c r="E23" s="63"/>
      <c r="F23" s="65"/>
      <c r="G23" s="62"/>
      <c r="H23" s="62"/>
      <c r="I23" s="65"/>
      <c r="J23" s="65"/>
      <c r="K23" s="62"/>
      <c r="L23" s="65"/>
      <c r="M23" s="62"/>
      <c r="N23" s="62">
        <v>1</v>
      </c>
      <c r="O23" s="62">
        <v>1</v>
      </c>
      <c r="P23" s="64"/>
      <c r="Q23" s="64">
        <v>1</v>
      </c>
      <c r="R23" s="64">
        <v>4</v>
      </c>
      <c r="S23" s="64">
        <v>2</v>
      </c>
      <c r="T23" s="79">
        <v>4</v>
      </c>
      <c r="U23" s="84">
        <f t="shared" si="0"/>
        <v>13</v>
      </c>
    </row>
    <row r="24" spans="2:21">
      <c r="B24" s="62">
        <v>20</v>
      </c>
      <c r="C24" s="72" t="s">
        <v>115</v>
      </c>
      <c r="D24" s="62" t="s">
        <v>116</v>
      </c>
      <c r="E24" s="63"/>
      <c r="F24" s="65"/>
      <c r="G24" s="62"/>
      <c r="H24" s="62"/>
      <c r="I24" s="65"/>
      <c r="J24" s="65"/>
      <c r="K24" s="62"/>
      <c r="L24" s="65"/>
      <c r="M24" s="62">
        <v>8</v>
      </c>
      <c r="N24" s="62">
        <v>8</v>
      </c>
      <c r="O24" s="62">
        <v>6</v>
      </c>
      <c r="P24" s="64">
        <v>1</v>
      </c>
      <c r="Q24" s="64">
        <v>9</v>
      </c>
      <c r="R24" s="64">
        <v>4</v>
      </c>
      <c r="S24" s="64">
        <v>8</v>
      </c>
      <c r="T24" s="79">
        <v>7</v>
      </c>
      <c r="U24" s="84">
        <f t="shared" si="0"/>
        <v>51</v>
      </c>
    </row>
    <row r="25" spans="2:21">
      <c r="B25" s="62">
        <v>21</v>
      </c>
      <c r="C25" s="72" t="s">
        <v>19</v>
      </c>
      <c r="D25" s="62" t="s">
        <v>69</v>
      </c>
      <c r="E25" s="63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>
        <v>6</v>
      </c>
      <c r="Q25" s="64">
        <v>5</v>
      </c>
      <c r="R25" s="64">
        <v>2</v>
      </c>
      <c r="S25" s="65">
        <v>4</v>
      </c>
      <c r="T25" s="80">
        <v>7</v>
      </c>
      <c r="U25" s="84">
        <f t="shared" si="0"/>
        <v>24</v>
      </c>
    </row>
    <row r="26" spans="2:21">
      <c r="B26" s="62">
        <v>22</v>
      </c>
      <c r="C26" s="72" t="s">
        <v>29</v>
      </c>
      <c r="D26" s="62" t="s">
        <v>66</v>
      </c>
      <c r="E26" s="63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/>
      <c r="Q26" s="64">
        <v>2</v>
      </c>
      <c r="R26" s="64">
        <v>4</v>
      </c>
      <c r="S26" s="65">
        <v>6</v>
      </c>
      <c r="T26" s="80">
        <v>8</v>
      </c>
      <c r="U26" s="84">
        <f t="shared" si="0"/>
        <v>20</v>
      </c>
    </row>
    <row r="27" spans="2:21">
      <c r="B27" s="62">
        <v>23</v>
      </c>
      <c r="C27" s="72" t="s">
        <v>95</v>
      </c>
      <c r="D27" s="62" t="s">
        <v>22</v>
      </c>
      <c r="E27" s="63"/>
      <c r="F27" s="62"/>
      <c r="G27" s="62"/>
      <c r="H27" s="62"/>
      <c r="I27" s="62"/>
      <c r="J27" s="62"/>
      <c r="K27" s="62"/>
      <c r="L27" s="62"/>
      <c r="M27" s="62">
        <v>4</v>
      </c>
      <c r="N27" s="62">
        <v>2</v>
      </c>
      <c r="O27" s="62"/>
      <c r="P27" s="65"/>
      <c r="Q27" s="65"/>
      <c r="R27" s="65"/>
      <c r="S27" s="65">
        <v>4</v>
      </c>
      <c r="T27" s="80">
        <v>6</v>
      </c>
      <c r="U27" s="84">
        <f t="shared" si="0"/>
        <v>16</v>
      </c>
    </row>
    <row r="28" spans="2:21">
      <c r="B28" s="62">
        <v>24</v>
      </c>
      <c r="C28" s="72" t="s">
        <v>103</v>
      </c>
      <c r="D28" s="62" t="s">
        <v>104</v>
      </c>
      <c r="E28" s="63"/>
      <c r="F28" s="65"/>
      <c r="G28" s="62"/>
      <c r="H28" s="62"/>
      <c r="I28" s="65"/>
      <c r="J28" s="65"/>
      <c r="K28" s="62"/>
      <c r="L28" s="65"/>
      <c r="M28" s="62"/>
      <c r="N28" s="62"/>
      <c r="O28" s="62">
        <v>3</v>
      </c>
      <c r="P28" s="65"/>
      <c r="Q28" s="65"/>
      <c r="R28" s="65"/>
      <c r="S28" s="65"/>
      <c r="T28" s="80"/>
      <c r="U28" s="84">
        <f t="shared" si="0"/>
        <v>3</v>
      </c>
    </row>
    <row r="29" spans="2:21" ht="15" customHeight="1">
      <c r="B29" s="62">
        <v>25</v>
      </c>
      <c r="C29" s="72" t="s">
        <v>72</v>
      </c>
      <c r="D29" s="62" t="s">
        <v>73</v>
      </c>
      <c r="E29" s="63"/>
      <c r="F29" s="62"/>
      <c r="G29" s="62"/>
      <c r="H29" s="62"/>
      <c r="I29" s="62"/>
      <c r="J29" s="62"/>
      <c r="K29" s="62"/>
      <c r="L29" s="62"/>
      <c r="M29" s="62"/>
      <c r="N29" s="62">
        <v>4</v>
      </c>
      <c r="O29" s="62">
        <v>3</v>
      </c>
      <c r="P29" s="64">
        <v>2</v>
      </c>
      <c r="Q29" s="64">
        <v>2</v>
      </c>
      <c r="R29" s="64">
        <v>4</v>
      </c>
      <c r="S29" s="64">
        <v>4</v>
      </c>
      <c r="T29" s="79">
        <v>4</v>
      </c>
      <c r="U29" s="84">
        <f t="shared" si="0"/>
        <v>23</v>
      </c>
    </row>
    <row r="30" spans="2:21">
      <c r="B30" s="62">
        <v>26</v>
      </c>
      <c r="C30" s="72" t="s">
        <v>76</v>
      </c>
      <c r="D30" s="62" t="s">
        <v>77</v>
      </c>
      <c r="E30" s="63"/>
      <c r="F30" s="62"/>
      <c r="G30" s="62"/>
      <c r="H30" s="62"/>
      <c r="I30" s="62"/>
      <c r="J30" s="62"/>
      <c r="K30" s="62"/>
      <c r="L30" s="62"/>
      <c r="M30" s="62"/>
      <c r="N30" s="62">
        <v>5</v>
      </c>
      <c r="O30" s="62">
        <v>2</v>
      </c>
      <c r="P30" s="64">
        <v>4</v>
      </c>
      <c r="Q30" s="64">
        <v>2</v>
      </c>
      <c r="R30" s="64">
        <v>5</v>
      </c>
      <c r="S30" s="64">
        <v>5</v>
      </c>
      <c r="T30" s="79">
        <v>4</v>
      </c>
      <c r="U30" s="84">
        <f t="shared" si="0"/>
        <v>27</v>
      </c>
    </row>
    <row r="31" spans="2:21">
      <c r="B31" s="62">
        <v>27</v>
      </c>
      <c r="C31" s="72" t="s">
        <v>96</v>
      </c>
      <c r="D31" s="62" t="s">
        <v>97</v>
      </c>
      <c r="E31" s="63"/>
      <c r="F31" s="65"/>
      <c r="G31" s="62"/>
      <c r="H31" s="62"/>
      <c r="I31" s="65"/>
      <c r="J31" s="65"/>
      <c r="K31" s="62"/>
      <c r="L31" s="65"/>
      <c r="M31" s="62">
        <v>3</v>
      </c>
      <c r="N31" s="62"/>
      <c r="O31" s="62">
        <v>2</v>
      </c>
      <c r="P31" s="64">
        <v>2</v>
      </c>
      <c r="Q31" s="64">
        <v>2</v>
      </c>
      <c r="R31" s="64">
        <v>2</v>
      </c>
      <c r="S31" s="64">
        <v>3</v>
      </c>
      <c r="T31" s="79">
        <v>4</v>
      </c>
      <c r="U31" s="84">
        <f t="shared" si="0"/>
        <v>18</v>
      </c>
    </row>
    <row r="32" spans="2:21">
      <c r="B32" s="62">
        <v>28</v>
      </c>
      <c r="C32" s="72" t="s">
        <v>34</v>
      </c>
      <c r="D32" s="62" t="s">
        <v>109</v>
      </c>
      <c r="E32" s="63"/>
      <c r="F32" s="65"/>
      <c r="G32" s="62"/>
      <c r="H32" s="62"/>
      <c r="I32" s="65"/>
      <c r="J32" s="65"/>
      <c r="K32" s="62"/>
      <c r="L32" s="65"/>
      <c r="M32" s="62">
        <v>4</v>
      </c>
      <c r="N32" s="62" t="s">
        <v>110</v>
      </c>
      <c r="O32" s="62" t="s">
        <v>110</v>
      </c>
      <c r="P32" s="64">
        <v>1</v>
      </c>
      <c r="Q32" s="64">
        <v>3</v>
      </c>
      <c r="R32" s="64">
        <v>5</v>
      </c>
      <c r="S32" s="64">
        <v>5</v>
      </c>
      <c r="T32" s="79">
        <v>4</v>
      </c>
      <c r="U32" s="84">
        <f t="shared" si="0"/>
        <v>22</v>
      </c>
    </row>
    <row r="33" spans="2:21">
      <c r="B33" s="62">
        <v>29</v>
      </c>
      <c r="C33" s="72" t="s">
        <v>24</v>
      </c>
      <c r="D33" s="62" t="s">
        <v>22</v>
      </c>
      <c r="E33" s="63"/>
      <c r="F33" s="65"/>
      <c r="G33" s="62"/>
      <c r="H33" s="62"/>
      <c r="I33" s="65"/>
      <c r="J33" s="65"/>
      <c r="K33" s="62"/>
      <c r="L33" s="65"/>
      <c r="M33" s="62"/>
      <c r="N33" s="62">
        <v>6</v>
      </c>
      <c r="O33" s="62">
        <v>1</v>
      </c>
      <c r="P33" s="64">
        <v>2</v>
      </c>
      <c r="Q33" s="64">
        <v>4</v>
      </c>
      <c r="R33" s="64">
        <v>6</v>
      </c>
      <c r="S33" s="65">
        <v>7</v>
      </c>
      <c r="T33" s="80">
        <v>6</v>
      </c>
      <c r="U33" s="84">
        <f t="shared" si="0"/>
        <v>32</v>
      </c>
    </row>
    <row r="34" spans="2:21">
      <c r="B34" s="62">
        <v>30</v>
      </c>
      <c r="C34" s="72" t="s">
        <v>39</v>
      </c>
      <c r="D34" s="62" t="s">
        <v>83</v>
      </c>
      <c r="E34" s="63"/>
      <c r="F34" s="62"/>
      <c r="G34" s="62"/>
      <c r="H34" s="62"/>
      <c r="I34" s="62"/>
      <c r="J34" s="62"/>
      <c r="K34" s="62"/>
      <c r="L34" s="62"/>
      <c r="M34" s="62">
        <v>5</v>
      </c>
      <c r="N34" s="62"/>
      <c r="O34" s="62"/>
      <c r="P34" s="64"/>
      <c r="Q34" s="64"/>
      <c r="R34" s="64"/>
      <c r="S34" s="65"/>
      <c r="T34" s="80"/>
      <c r="U34" s="84">
        <f t="shared" si="0"/>
        <v>5</v>
      </c>
    </row>
    <row r="35" spans="2:21" ht="14.25" customHeight="1">
      <c r="B35" s="62">
        <v>31</v>
      </c>
      <c r="C35" s="72" t="s">
        <v>126</v>
      </c>
      <c r="D35" s="62" t="s">
        <v>127</v>
      </c>
      <c r="E35" s="63"/>
      <c r="F35" s="65"/>
      <c r="G35" s="62"/>
      <c r="H35" s="62"/>
      <c r="I35" s="65"/>
      <c r="J35" s="65"/>
      <c r="K35" s="62"/>
      <c r="L35" s="65"/>
      <c r="M35" s="62"/>
      <c r="N35" s="62"/>
      <c r="O35" s="62"/>
      <c r="P35" s="64"/>
      <c r="Q35" s="64"/>
      <c r="R35" s="64">
        <v>1</v>
      </c>
      <c r="S35" s="65"/>
      <c r="T35" s="80"/>
      <c r="U35" s="84">
        <f t="shared" si="0"/>
        <v>1</v>
      </c>
    </row>
    <row r="36" spans="2:21" ht="15" customHeight="1">
      <c r="B36" s="62">
        <v>32</v>
      </c>
      <c r="C36" s="72" t="s">
        <v>78</v>
      </c>
      <c r="D36" s="62" t="s">
        <v>79</v>
      </c>
      <c r="E36" s="63"/>
      <c r="F36" s="62"/>
      <c r="G36" s="62"/>
      <c r="H36" s="62"/>
      <c r="I36" s="62"/>
      <c r="J36" s="62"/>
      <c r="K36" s="62"/>
      <c r="L36" s="62"/>
      <c r="M36" s="62">
        <v>8</v>
      </c>
      <c r="N36" s="62"/>
      <c r="O36" s="62">
        <v>5</v>
      </c>
      <c r="P36" s="64">
        <v>1</v>
      </c>
      <c r="Q36" s="64">
        <v>2</v>
      </c>
      <c r="R36" s="64">
        <v>1</v>
      </c>
      <c r="S36" s="65">
        <v>8</v>
      </c>
      <c r="T36" s="80">
        <v>4</v>
      </c>
      <c r="U36" s="84">
        <f t="shared" si="0"/>
        <v>29</v>
      </c>
    </row>
    <row r="37" spans="2:21" ht="15" customHeight="1">
      <c r="B37" s="62">
        <v>33</v>
      </c>
      <c r="C37" s="72" t="s">
        <v>67</v>
      </c>
      <c r="D37" s="62" t="s">
        <v>68</v>
      </c>
      <c r="E37" s="63"/>
      <c r="F37" s="62"/>
      <c r="G37" s="62"/>
      <c r="H37" s="62"/>
      <c r="I37" s="62"/>
      <c r="J37" s="62"/>
      <c r="K37" s="62"/>
      <c r="L37" s="62"/>
      <c r="M37" s="62"/>
      <c r="N37" s="62">
        <v>2</v>
      </c>
      <c r="O37" s="62">
        <v>1</v>
      </c>
      <c r="P37" s="64"/>
      <c r="Q37" s="64">
        <v>2</v>
      </c>
      <c r="R37" s="64">
        <v>2</v>
      </c>
      <c r="S37" s="65">
        <v>2</v>
      </c>
      <c r="T37" s="80">
        <v>2</v>
      </c>
      <c r="U37" s="84">
        <f t="shared" ref="U37:U56" si="1">SUM(E37:T37)</f>
        <v>11</v>
      </c>
    </row>
    <row r="38" spans="2:21">
      <c r="B38" s="62">
        <v>34</v>
      </c>
      <c r="C38" s="73" t="s">
        <v>37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4">
        <v>2</v>
      </c>
      <c r="S38" s="64"/>
      <c r="T38" s="79">
        <v>5</v>
      </c>
      <c r="U38" s="84">
        <f t="shared" si="1"/>
        <v>7</v>
      </c>
    </row>
    <row r="39" spans="2:21">
      <c r="B39" s="62">
        <v>35</v>
      </c>
      <c r="C39" s="72" t="s">
        <v>74</v>
      </c>
      <c r="D39" s="62" t="s">
        <v>75</v>
      </c>
      <c r="E39" s="63"/>
      <c r="F39" s="62"/>
      <c r="G39" s="62"/>
      <c r="H39" s="62"/>
      <c r="I39" s="62"/>
      <c r="J39" s="62"/>
      <c r="K39" s="62"/>
      <c r="L39" s="62"/>
      <c r="M39" s="62"/>
      <c r="N39" s="62">
        <v>4</v>
      </c>
      <c r="O39" s="62">
        <v>5</v>
      </c>
      <c r="P39" s="64">
        <v>3</v>
      </c>
      <c r="Q39" s="64">
        <v>3</v>
      </c>
      <c r="R39" s="64">
        <v>2</v>
      </c>
      <c r="S39" s="65">
        <v>3</v>
      </c>
      <c r="T39" s="80">
        <v>5</v>
      </c>
      <c r="U39" s="84">
        <f t="shared" si="1"/>
        <v>25</v>
      </c>
    </row>
    <row r="40" spans="2:21">
      <c r="B40" s="62">
        <v>36</v>
      </c>
      <c r="C40" s="72" t="s">
        <v>101</v>
      </c>
      <c r="D40" s="62" t="s">
        <v>102</v>
      </c>
      <c r="E40" s="63"/>
      <c r="F40" s="65"/>
      <c r="G40" s="62"/>
      <c r="H40" s="62"/>
      <c r="I40" s="65"/>
      <c r="J40" s="65"/>
      <c r="K40" s="62"/>
      <c r="L40" s="65"/>
      <c r="M40" s="62"/>
      <c r="N40" s="62"/>
      <c r="O40" s="62">
        <v>2</v>
      </c>
      <c r="P40" s="64"/>
      <c r="Q40" s="64">
        <v>1</v>
      </c>
      <c r="R40" s="64"/>
      <c r="S40" s="65"/>
      <c r="T40" s="80"/>
      <c r="U40" s="84">
        <f t="shared" si="1"/>
        <v>3</v>
      </c>
    </row>
    <row r="41" spans="2:21">
      <c r="B41" s="62">
        <v>37</v>
      </c>
      <c r="C41" s="72" t="s">
        <v>105</v>
      </c>
      <c r="D41" s="62" t="s">
        <v>106</v>
      </c>
      <c r="E41" s="63"/>
      <c r="F41" s="65"/>
      <c r="G41" s="62"/>
      <c r="H41" s="62"/>
      <c r="I41" s="65"/>
      <c r="J41" s="65"/>
      <c r="K41" s="62"/>
      <c r="L41" s="65"/>
      <c r="M41" s="62"/>
      <c r="N41" s="62"/>
      <c r="O41" s="62">
        <v>1</v>
      </c>
      <c r="P41" s="64"/>
      <c r="Q41" s="64">
        <v>4</v>
      </c>
      <c r="R41" s="64">
        <v>6</v>
      </c>
      <c r="S41" s="65">
        <v>5</v>
      </c>
      <c r="T41" s="80">
        <v>4</v>
      </c>
      <c r="U41" s="84">
        <f t="shared" si="1"/>
        <v>20</v>
      </c>
    </row>
    <row r="42" spans="2:21">
      <c r="B42" s="62">
        <v>38</v>
      </c>
      <c r="C42" s="72" t="s">
        <v>33</v>
      </c>
      <c r="D42" s="62" t="s">
        <v>119</v>
      </c>
      <c r="E42" s="63"/>
      <c r="F42" s="65"/>
      <c r="G42" s="62"/>
      <c r="H42" s="62"/>
      <c r="I42" s="65"/>
      <c r="J42" s="65"/>
      <c r="K42" s="62"/>
      <c r="L42" s="65"/>
      <c r="M42" s="62">
        <v>15</v>
      </c>
      <c r="N42" s="62">
        <v>11</v>
      </c>
      <c r="O42" s="62" t="s">
        <v>110</v>
      </c>
      <c r="P42" s="64"/>
      <c r="Q42" s="64">
        <v>1</v>
      </c>
      <c r="R42" s="64">
        <v>3</v>
      </c>
      <c r="S42" s="65">
        <v>2</v>
      </c>
      <c r="T42" s="80">
        <v>2</v>
      </c>
      <c r="U42" s="84">
        <f t="shared" si="1"/>
        <v>34</v>
      </c>
    </row>
    <row r="43" spans="2:21">
      <c r="B43" s="62">
        <v>39</v>
      </c>
      <c r="C43" s="72" t="s">
        <v>107</v>
      </c>
      <c r="D43" s="62" t="s">
        <v>108</v>
      </c>
      <c r="E43" s="63"/>
      <c r="F43" s="65"/>
      <c r="G43" s="62"/>
      <c r="H43" s="62"/>
      <c r="I43" s="65"/>
      <c r="J43" s="65"/>
      <c r="K43" s="62"/>
      <c r="L43" s="65"/>
      <c r="M43" s="62"/>
      <c r="N43" s="62">
        <v>8</v>
      </c>
      <c r="O43" s="62">
        <v>0</v>
      </c>
      <c r="P43" s="65"/>
      <c r="Q43" s="65"/>
      <c r="R43" s="65"/>
      <c r="S43" s="65"/>
      <c r="T43" s="80"/>
      <c r="U43" s="84">
        <f t="shared" si="1"/>
        <v>8</v>
      </c>
    </row>
    <row r="44" spans="2:21">
      <c r="B44" s="62">
        <v>40</v>
      </c>
      <c r="C44" s="72" t="s">
        <v>30</v>
      </c>
      <c r="D44" s="62" t="s">
        <v>65</v>
      </c>
      <c r="E44" s="63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4"/>
      <c r="Q44" s="64">
        <v>1</v>
      </c>
      <c r="R44" s="64"/>
      <c r="S44" s="65"/>
      <c r="T44" s="80"/>
      <c r="U44" s="84">
        <f t="shared" si="1"/>
        <v>1</v>
      </c>
    </row>
    <row r="45" spans="2:21">
      <c r="B45" s="62">
        <v>41</v>
      </c>
      <c r="C45" s="72" t="s">
        <v>124</v>
      </c>
      <c r="D45" s="62" t="s">
        <v>125</v>
      </c>
      <c r="E45" s="63"/>
      <c r="F45" s="65"/>
      <c r="G45" s="62"/>
      <c r="H45" s="62"/>
      <c r="I45" s="65"/>
      <c r="J45" s="65"/>
      <c r="K45" s="62"/>
      <c r="L45" s="65"/>
      <c r="M45" s="62"/>
      <c r="N45" s="62">
        <v>30</v>
      </c>
      <c r="O45" s="62">
        <v>32</v>
      </c>
      <c r="P45" s="64">
        <v>22</v>
      </c>
      <c r="Q45" s="64">
        <v>50</v>
      </c>
      <c r="R45" s="64">
        <v>65</v>
      </c>
      <c r="S45" s="65">
        <v>70</v>
      </c>
      <c r="T45" s="80">
        <v>75</v>
      </c>
      <c r="U45" s="84">
        <f t="shared" si="1"/>
        <v>344</v>
      </c>
    </row>
    <row r="46" spans="2:21">
      <c r="B46" s="62">
        <v>42</v>
      </c>
      <c r="C46" s="62" t="s">
        <v>122</v>
      </c>
      <c r="D46" s="62" t="s">
        <v>123</v>
      </c>
      <c r="E46" s="63"/>
      <c r="F46" s="65"/>
      <c r="G46" s="62"/>
      <c r="H46" s="62"/>
      <c r="I46" s="65"/>
      <c r="J46" s="65"/>
      <c r="K46" s="62"/>
      <c r="L46" s="65"/>
      <c r="M46" s="62">
        <v>2</v>
      </c>
      <c r="N46" s="62">
        <v>2</v>
      </c>
      <c r="O46" s="62">
        <v>1</v>
      </c>
      <c r="P46" s="64"/>
      <c r="Q46" s="64">
        <v>1</v>
      </c>
      <c r="R46" s="64">
        <v>2</v>
      </c>
      <c r="S46" s="65">
        <v>2</v>
      </c>
      <c r="T46" s="80">
        <v>2</v>
      </c>
      <c r="U46" s="84">
        <f t="shared" si="1"/>
        <v>12</v>
      </c>
    </row>
    <row r="47" spans="2:21">
      <c r="B47" s="62">
        <v>43</v>
      </c>
      <c r="C47" s="62" t="s">
        <v>129</v>
      </c>
      <c r="D47" s="62" t="s">
        <v>130</v>
      </c>
      <c r="E47" s="63"/>
      <c r="F47" s="65"/>
      <c r="G47" s="62"/>
      <c r="H47" s="62"/>
      <c r="I47" s="65"/>
      <c r="J47" s="65"/>
      <c r="K47" s="62"/>
      <c r="L47" s="65"/>
      <c r="M47" s="62"/>
      <c r="N47" s="62"/>
      <c r="O47" s="62"/>
      <c r="P47" s="64"/>
      <c r="Q47" s="64">
        <v>3</v>
      </c>
      <c r="R47" s="64"/>
      <c r="S47" s="65"/>
      <c r="T47" s="80"/>
      <c r="U47" s="84">
        <f t="shared" si="1"/>
        <v>3</v>
      </c>
    </row>
    <row r="48" spans="2:21">
      <c r="B48" s="62">
        <v>44</v>
      </c>
      <c r="C48" s="62" t="s">
        <v>98</v>
      </c>
      <c r="D48" s="62" t="s">
        <v>25</v>
      </c>
      <c r="E48" s="63"/>
      <c r="F48" s="65"/>
      <c r="G48" s="62"/>
      <c r="H48" s="62"/>
      <c r="I48" s="65"/>
      <c r="J48" s="65"/>
      <c r="K48" s="62"/>
      <c r="L48" s="65"/>
      <c r="M48" s="62"/>
      <c r="N48" s="62">
        <v>6</v>
      </c>
      <c r="O48" s="62">
        <v>1</v>
      </c>
      <c r="P48" s="64">
        <v>1</v>
      </c>
      <c r="Q48" s="64"/>
      <c r="R48" s="64">
        <v>3</v>
      </c>
      <c r="S48" s="65">
        <v>2</v>
      </c>
      <c r="T48" s="80">
        <v>3</v>
      </c>
      <c r="U48" s="84">
        <f t="shared" si="1"/>
        <v>16</v>
      </c>
    </row>
    <row r="49" spans="2:21">
      <c r="B49" s="62">
        <v>45</v>
      </c>
      <c r="C49" s="62" t="s">
        <v>26</v>
      </c>
      <c r="D49" s="62" t="s">
        <v>22</v>
      </c>
      <c r="E49" s="63"/>
      <c r="F49" s="65"/>
      <c r="G49" s="62"/>
      <c r="H49" s="62"/>
      <c r="I49" s="65"/>
      <c r="J49" s="65"/>
      <c r="K49" s="62"/>
      <c r="L49" s="65"/>
      <c r="M49" s="62">
        <v>1</v>
      </c>
      <c r="N49" s="62"/>
      <c r="O49" s="62"/>
      <c r="P49" s="64">
        <v>1</v>
      </c>
      <c r="Q49" s="64"/>
      <c r="R49" s="64">
        <v>2</v>
      </c>
      <c r="S49" s="65">
        <v>1</v>
      </c>
      <c r="T49" s="80">
        <v>1</v>
      </c>
      <c r="U49" s="84">
        <f t="shared" si="1"/>
        <v>6</v>
      </c>
    </row>
    <row r="50" spans="2:21">
      <c r="B50" s="62">
        <v>46</v>
      </c>
      <c r="C50" s="62" t="s">
        <v>88</v>
      </c>
      <c r="D50" s="62" t="s">
        <v>89</v>
      </c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4">
        <v>1</v>
      </c>
      <c r="Q50" s="64">
        <v>4</v>
      </c>
      <c r="R50" s="64">
        <v>7</v>
      </c>
      <c r="S50" s="64">
        <v>22</v>
      </c>
      <c r="T50" s="80">
        <v>20</v>
      </c>
      <c r="U50" s="84">
        <f t="shared" si="1"/>
        <v>54</v>
      </c>
    </row>
    <row r="51" spans="2:21">
      <c r="B51" s="62">
        <v>47</v>
      </c>
      <c r="C51" s="62" t="s">
        <v>40</v>
      </c>
      <c r="D51" s="62" t="s">
        <v>128</v>
      </c>
      <c r="E51" s="63"/>
      <c r="F51" s="65"/>
      <c r="G51" s="62"/>
      <c r="H51" s="62"/>
      <c r="I51" s="65"/>
      <c r="J51" s="65"/>
      <c r="K51" s="62"/>
      <c r="L51" s="65"/>
      <c r="M51" s="62">
        <v>6</v>
      </c>
      <c r="N51" s="62">
        <v>8</v>
      </c>
      <c r="O51" s="62">
        <v>7</v>
      </c>
      <c r="P51" s="64">
        <v>11</v>
      </c>
      <c r="Q51" s="64">
        <v>6</v>
      </c>
      <c r="R51" s="64">
        <v>4</v>
      </c>
      <c r="S51" s="65">
        <v>8</v>
      </c>
      <c r="T51" s="80">
        <v>10</v>
      </c>
      <c r="U51" s="84">
        <f t="shared" si="1"/>
        <v>60</v>
      </c>
    </row>
    <row r="52" spans="2:21">
      <c r="B52" s="62">
        <v>48</v>
      </c>
      <c r="C52" s="62" t="s">
        <v>90</v>
      </c>
      <c r="D52" s="62" t="s">
        <v>91</v>
      </c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4">
        <v>2</v>
      </c>
      <c r="Q52" s="64">
        <v>1</v>
      </c>
      <c r="R52" s="64">
        <v>1</v>
      </c>
      <c r="S52" s="65">
        <v>2</v>
      </c>
      <c r="T52" s="80">
        <v>1</v>
      </c>
      <c r="U52" s="84">
        <f t="shared" si="1"/>
        <v>7</v>
      </c>
    </row>
    <row r="53" spans="2:21">
      <c r="B53" s="62">
        <v>49</v>
      </c>
      <c r="C53" s="70" t="s">
        <v>117</v>
      </c>
      <c r="D53" s="62" t="s">
        <v>118</v>
      </c>
      <c r="E53" s="63"/>
      <c r="F53" s="65"/>
      <c r="G53" s="62"/>
      <c r="H53" s="62"/>
      <c r="I53" s="65"/>
      <c r="J53" s="65"/>
      <c r="K53" s="62"/>
      <c r="L53" s="65"/>
      <c r="M53" s="62">
        <v>3</v>
      </c>
      <c r="N53" s="62">
        <v>3</v>
      </c>
      <c r="O53" s="62">
        <v>1</v>
      </c>
      <c r="P53" s="64">
        <v>7</v>
      </c>
      <c r="Q53" s="64">
        <v>3</v>
      </c>
      <c r="R53" s="64">
        <v>3</v>
      </c>
      <c r="S53" s="65">
        <v>5</v>
      </c>
      <c r="T53" s="80">
        <v>7</v>
      </c>
      <c r="U53" s="84">
        <f t="shared" si="1"/>
        <v>32</v>
      </c>
    </row>
    <row r="54" spans="2:21">
      <c r="B54" s="62">
        <v>50</v>
      </c>
      <c r="C54" s="62" t="s">
        <v>35</v>
      </c>
      <c r="D54" s="62" t="s">
        <v>36</v>
      </c>
      <c r="E54" s="63"/>
      <c r="F54" s="65"/>
      <c r="G54" s="62"/>
      <c r="H54" s="62"/>
      <c r="I54" s="65"/>
      <c r="J54" s="65"/>
      <c r="K54" s="62"/>
      <c r="L54" s="65"/>
      <c r="M54" s="62"/>
      <c r="N54" s="62"/>
      <c r="O54" s="62"/>
      <c r="P54" s="64">
        <v>3</v>
      </c>
      <c r="Q54" s="64">
        <v>1</v>
      </c>
      <c r="R54" s="64">
        <v>1</v>
      </c>
      <c r="S54" s="65">
        <v>1</v>
      </c>
      <c r="T54" s="80">
        <v>2</v>
      </c>
      <c r="U54" s="84">
        <f t="shared" si="1"/>
        <v>8</v>
      </c>
    </row>
    <row r="55" spans="2:21">
      <c r="B55" s="62">
        <v>51</v>
      </c>
      <c r="C55" s="62" t="s">
        <v>120</v>
      </c>
      <c r="D55" s="62" t="s">
        <v>121</v>
      </c>
      <c r="E55" s="63"/>
      <c r="F55" s="65"/>
      <c r="G55" s="62"/>
      <c r="H55" s="62"/>
      <c r="I55" s="65"/>
      <c r="J55" s="65"/>
      <c r="K55" s="62"/>
      <c r="L55" s="65"/>
      <c r="M55" s="62">
        <v>5</v>
      </c>
      <c r="N55" s="62">
        <v>5</v>
      </c>
      <c r="O55" s="62">
        <v>2</v>
      </c>
      <c r="P55" s="64"/>
      <c r="Q55" s="64">
        <v>1</v>
      </c>
      <c r="R55" s="64">
        <v>5</v>
      </c>
      <c r="S55" s="65">
        <v>3</v>
      </c>
      <c r="T55" s="80">
        <v>4</v>
      </c>
      <c r="U55" s="84">
        <f t="shared" si="1"/>
        <v>25</v>
      </c>
    </row>
    <row r="56" spans="2:21" ht="15.75" thickBot="1">
      <c r="B56" s="62">
        <v>52</v>
      </c>
      <c r="C56" s="62" t="s">
        <v>111</v>
      </c>
      <c r="D56" s="62" t="s">
        <v>112</v>
      </c>
      <c r="E56" s="63"/>
      <c r="F56" s="65"/>
      <c r="G56" s="62"/>
      <c r="H56" s="62"/>
      <c r="I56" s="65"/>
      <c r="J56" s="65"/>
      <c r="K56" s="62"/>
      <c r="L56" s="65"/>
      <c r="M56" s="62"/>
      <c r="N56" s="62"/>
      <c r="O56" s="62"/>
      <c r="P56" s="64"/>
      <c r="Q56" s="64"/>
      <c r="R56" s="64">
        <v>2</v>
      </c>
      <c r="S56" s="65"/>
      <c r="T56" s="80"/>
      <c r="U56" s="85">
        <f t="shared" si="1"/>
        <v>2</v>
      </c>
    </row>
    <row r="57" spans="2:21" ht="15.75" thickBot="1">
      <c r="B57" s="27"/>
      <c r="C57" s="27"/>
      <c r="D57" s="27"/>
      <c r="E57" s="27">
        <f t="shared" ref="E57:U57" si="2">SUM(E5:E56)</f>
        <v>230</v>
      </c>
      <c r="F57" s="27">
        <f t="shared" si="2"/>
        <v>2</v>
      </c>
      <c r="G57" s="27">
        <f t="shared" si="2"/>
        <v>45</v>
      </c>
      <c r="H57" s="27">
        <f t="shared" si="2"/>
        <v>5</v>
      </c>
      <c r="I57" s="26">
        <f t="shared" si="2"/>
        <v>20</v>
      </c>
      <c r="J57" s="26">
        <f t="shared" si="2"/>
        <v>11</v>
      </c>
      <c r="K57" s="26">
        <f t="shared" si="2"/>
        <v>194</v>
      </c>
      <c r="L57" s="26">
        <f t="shared" si="2"/>
        <v>18</v>
      </c>
      <c r="M57" s="26">
        <f t="shared" si="2"/>
        <v>251</v>
      </c>
      <c r="N57" s="26">
        <f t="shared" si="2"/>
        <v>237</v>
      </c>
      <c r="O57" s="26">
        <f t="shared" si="2"/>
        <v>119</v>
      </c>
      <c r="P57" s="26">
        <f t="shared" si="2"/>
        <v>227</v>
      </c>
      <c r="Q57" s="26">
        <f t="shared" si="2"/>
        <v>338</v>
      </c>
      <c r="R57" s="26">
        <f t="shared" si="2"/>
        <v>380</v>
      </c>
      <c r="S57" s="26">
        <f t="shared" si="2"/>
        <v>495</v>
      </c>
      <c r="T57" s="26">
        <f t="shared" si="2"/>
        <v>522</v>
      </c>
      <c r="U57" s="86">
        <f t="shared" si="2"/>
        <v>3094</v>
      </c>
    </row>
    <row r="58" spans="2:21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30"/>
      <c r="M58" s="31"/>
      <c r="N58" s="31"/>
      <c r="O58" s="31"/>
    </row>
    <row r="59" spans="2:21" ht="15.75" thickBot="1">
      <c r="B59" s="57"/>
      <c r="C59" s="34" t="s">
        <v>57</v>
      </c>
      <c r="F59" s="57"/>
      <c r="G59" s="57"/>
      <c r="H59" s="57"/>
      <c r="I59" s="57"/>
      <c r="J59" s="57"/>
      <c r="K59" s="29"/>
      <c r="L59" s="30"/>
      <c r="M59" s="31"/>
      <c r="N59" s="31"/>
      <c r="O59" s="31"/>
    </row>
    <row r="60" spans="2:21">
      <c r="B60" s="26"/>
      <c r="C60" s="35" t="s">
        <v>51</v>
      </c>
      <c r="D60" s="36">
        <f>U57</f>
        <v>3094</v>
      </c>
      <c r="E60" s="37"/>
      <c r="F60" s="26"/>
      <c r="G60" s="35" t="s">
        <v>139</v>
      </c>
      <c r="H60" s="36"/>
      <c r="I60" s="37" t="s">
        <v>53</v>
      </c>
      <c r="K60" s="58"/>
    </row>
    <row r="61" spans="2:21">
      <c r="B61" s="30"/>
      <c r="C61" s="38" t="s">
        <v>50</v>
      </c>
      <c r="D61" s="39">
        <v>2.5</v>
      </c>
      <c r="E61" s="40"/>
      <c r="G61" s="38" t="s">
        <v>56</v>
      </c>
      <c r="H61" s="39"/>
      <c r="I61" s="41">
        <v>490</v>
      </c>
      <c r="J61" s="23" t="s">
        <v>60</v>
      </c>
    </row>
    <row r="62" spans="2:21" ht="15.75" thickBot="1">
      <c r="C62" s="38" t="s">
        <v>43</v>
      </c>
      <c r="D62" s="39">
        <f>D61*D60</f>
        <v>7735</v>
      </c>
      <c r="E62" s="40"/>
      <c r="G62" s="5" t="s">
        <v>54</v>
      </c>
      <c r="H62" s="42"/>
      <c r="I62" s="43">
        <f>I61*D63</f>
        <v>3790.15</v>
      </c>
      <c r="L62" s="30"/>
      <c r="M62" s="31"/>
      <c r="N62" s="31"/>
      <c r="O62" s="31"/>
    </row>
    <row r="63" spans="2:21">
      <c r="C63" s="38" t="s">
        <v>44</v>
      </c>
      <c r="D63" s="39">
        <f>D62/1000</f>
        <v>7.7350000000000003</v>
      </c>
      <c r="E63" s="40"/>
      <c r="L63" s="30"/>
      <c r="M63" s="31"/>
      <c r="N63" s="31"/>
      <c r="O63" s="31"/>
    </row>
    <row r="64" spans="2:21">
      <c r="C64" s="38" t="s">
        <v>46</v>
      </c>
      <c r="D64" s="39">
        <v>3</v>
      </c>
      <c r="E64" s="40" t="s">
        <v>48</v>
      </c>
      <c r="L64" s="30"/>
      <c r="M64" s="31"/>
      <c r="N64" s="31"/>
      <c r="O64" s="31"/>
    </row>
    <row r="65" spans="3:15" ht="15.75" thickBot="1">
      <c r="C65" s="38" t="s">
        <v>47</v>
      </c>
      <c r="D65" s="39">
        <v>6</v>
      </c>
      <c r="E65" s="40" t="s">
        <v>48</v>
      </c>
      <c r="L65" s="30"/>
      <c r="M65" s="31"/>
      <c r="N65" s="31"/>
      <c r="O65" s="31"/>
    </row>
    <row r="66" spans="3:15">
      <c r="C66" s="38" t="s">
        <v>45</v>
      </c>
      <c r="D66" s="39">
        <f>D63*6</f>
        <v>46.410000000000004</v>
      </c>
      <c r="E66" s="40" t="s">
        <v>48</v>
      </c>
      <c r="G66" s="35" t="s">
        <v>140</v>
      </c>
      <c r="H66" s="36"/>
      <c r="I66" s="37" t="s">
        <v>53</v>
      </c>
      <c r="L66" s="30"/>
      <c r="M66" s="31"/>
      <c r="N66" s="31"/>
      <c r="O66" s="31"/>
    </row>
    <row r="67" spans="3:15">
      <c r="C67" s="44" t="s">
        <v>49</v>
      </c>
      <c r="D67" s="45">
        <f>D64*D63</f>
        <v>23.205000000000002</v>
      </c>
      <c r="E67" s="46" t="s">
        <v>48</v>
      </c>
      <c r="G67" s="38" t="s">
        <v>55</v>
      </c>
      <c r="H67" s="39"/>
      <c r="I67" s="41">
        <v>350</v>
      </c>
      <c r="J67" s="23" t="s">
        <v>60</v>
      </c>
      <c r="L67" s="30"/>
      <c r="M67" s="31"/>
      <c r="N67" s="31"/>
      <c r="O67" s="31"/>
    </row>
    <row r="68" spans="3:15" ht="15.75" thickBot="1">
      <c r="C68" s="5" t="s">
        <v>52</v>
      </c>
      <c r="D68" s="47">
        <f>D67/D66</f>
        <v>0.5</v>
      </c>
      <c r="E68" s="48"/>
      <c r="G68" s="5" t="s">
        <v>54</v>
      </c>
      <c r="H68" s="42"/>
      <c r="I68" s="43">
        <f>I67*D63</f>
        <v>2707.25</v>
      </c>
      <c r="L68" s="30"/>
      <c r="M68" s="31"/>
      <c r="N68" s="31"/>
      <c r="O68" s="31"/>
    </row>
    <row r="69" spans="3:15">
      <c r="L69" s="30"/>
      <c r="M69" s="31"/>
      <c r="N69" s="31"/>
      <c r="O69" s="31"/>
    </row>
    <row r="70" spans="3:15">
      <c r="L70" s="30"/>
      <c r="M70" s="31"/>
      <c r="N70" s="31"/>
      <c r="O70" s="31"/>
    </row>
    <row r="75" spans="3:15">
      <c r="K75" s="23" t="s">
        <v>142</v>
      </c>
      <c r="L75" s="23">
        <v>13405</v>
      </c>
    </row>
  </sheetData>
  <sortState ref="B1:U57">
    <sortCondition descending="1" ref="L5:L5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Q10"/>
  <sheetViews>
    <sheetView workbookViewId="0">
      <selection activeCell="O9" sqref="O9"/>
    </sheetView>
  </sheetViews>
  <sheetFormatPr defaultRowHeight="15"/>
  <cols>
    <col min="3" max="3" width="19.140625" customWidth="1"/>
    <col min="4" max="4" width="17.28515625" customWidth="1"/>
  </cols>
  <sheetData>
    <row r="3" spans="2:17" ht="25.5">
      <c r="B3" s="1" t="s">
        <v>0</v>
      </c>
      <c r="C3" s="1"/>
      <c r="D3" s="1" t="s">
        <v>59</v>
      </c>
      <c r="E3" s="1" t="s">
        <v>58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8</v>
      </c>
      <c r="O3" s="1" t="s">
        <v>9</v>
      </c>
    </row>
    <row r="4" spans="2:17">
      <c r="B4" s="1"/>
      <c r="C4" s="1"/>
      <c r="D4" s="3"/>
      <c r="E4" s="1"/>
      <c r="F4" s="1" t="s">
        <v>2</v>
      </c>
      <c r="G4" s="1" t="s">
        <v>3</v>
      </c>
      <c r="H4" s="2">
        <v>41460</v>
      </c>
      <c r="I4" s="1" t="s">
        <v>4</v>
      </c>
      <c r="J4" s="1" t="s">
        <v>5</v>
      </c>
      <c r="K4" s="2">
        <v>41340</v>
      </c>
      <c r="L4" s="1" t="s">
        <v>6</v>
      </c>
      <c r="M4" s="1" t="s">
        <v>7</v>
      </c>
      <c r="N4" s="1"/>
      <c r="O4" s="1"/>
    </row>
    <row r="5" spans="2:17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7" ht="15.75" customHeight="1">
      <c r="B6" s="3"/>
      <c r="C6" s="7" t="s">
        <v>10</v>
      </c>
      <c r="D6" s="7" t="s">
        <v>11</v>
      </c>
      <c r="E6" s="13">
        <v>14</v>
      </c>
      <c r="F6" s="10">
        <v>20</v>
      </c>
      <c r="G6" s="10">
        <v>32</v>
      </c>
      <c r="H6" s="10">
        <v>32</v>
      </c>
      <c r="I6" s="10">
        <v>35</v>
      </c>
      <c r="J6" s="10">
        <v>15</v>
      </c>
      <c r="K6" s="10">
        <v>21</v>
      </c>
      <c r="L6" s="7"/>
      <c r="M6" s="7"/>
      <c r="N6" s="10">
        <v>169</v>
      </c>
      <c r="O6" s="17">
        <f>(N6-E6)/E6</f>
        <v>11.071428571428571</v>
      </c>
    </row>
    <row r="7" spans="2:17">
      <c r="B7" s="3"/>
      <c r="C7" s="8" t="s">
        <v>12</v>
      </c>
      <c r="D7" s="8" t="s">
        <v>13</v>
      </c>
      <c r="E7" s="14">
        <v>24</v>
      </c>
      <c r="F7" s="8"/>
      <c r="G7" s="8">
        <v>30</v>
      </c>
      <c r="H7" s="8">
        <v>32</v>
      </c>
      <c r="I7" s="8">
        <v>22</v>
      </c>
      <c r="J7" s="8">
        <v>50</v>
      </c>
      <c r="K7" s="8">
        <v>65</v>
      </c>
      <c r="L7" s="8"/>
      <c r="M7" s="8"/>
      <c r="N7" s="8">
        <v>223</v>
      </c>
      <c r="O7" s="20">
        <f t="shared" ref="O7:O8" si="0">(N7-E7)/E7</f>
        <v>8.2916666666666661</v>
      </c>
    </row>
    <row r="8" spans="2:17" ht="15" customHeight="1">
      <c r="B8" s="3"/>
      <c r="C8" s="9" t="s">
        <v>14</v>
      </c>
      <c r="D8" s="9" t="s">
        <v>15</v>
      </c>
      <c r="E8" s="15">
        <v>34</v>
      </c>
      <c r="F8" s="11"/>
      <c r="G8" s="11"/>
      <c r="H8" s="11"/>
      <c r="I8" s="11">
        <v>35</v>
      </c>
      <c r="J8" s="11">
        <v>56</v>
      </c>
      <c r="K8" s="11">
        <v>75</v>
      </c>
      <c r="L8" s="9"/>
      <c r="M8" s="9"/>
      <c r="N8" s="11">
        <v>201</v>
      </c>
      <c r="O8" s="18">
        <f t="shared" si="0"/>
        <v>4.9117647058823533</v>
      </c>
      <c r="P8" s="22"/>
      <c r="Q8" s="21"/>
    </row>
    <row r="9" spans="2:17">
      <c r="B9" s="3"/>
      <c r="C9" s="3"/>
      <c r="D9" s="3"/>
      <c r="E9" s="12">
        <f t="shared" ref="E9:K9" si="1">SUM(E6:E8)</f>
        <v>72</v>
      </c>
      <c r="F9" s="16">
        <f t="shared" si="1"/>
        <v>20</v>
      </c>
      <c r="G9" s="16">
        <f t="shared" si="1"/>
        <v>62</v>
      </c>
      <c r="H9" s="16">
        <f t="shared" si="1"/>
        <v>64</v>
      </c>
      <c r="I9" s="16">
        <f t="shared" si="1"/>
        <v>92</v>
      </c>
      <c r="J9" s="16">
        <f t="shared" si="1"/>
        <v>121</v>
      </c>
      <c r="K9" s="16">
        <f t="shared" si="1"/>
        <v>161</v>
      </c>
      <c r="L9" s="12"/>
      <c r="M9" s="12"/>
      <c r="N9" s="16">
        <v>593</v>
      </c>
      <c r="O9" s="19">
        <f>AVERAGE(O6:O8)</f>
        <v>8.0916199813258629</v>
      </c>
      <c r="P9" s="21"/>
    </row>
    <row r="10" spans="2:17" ht="17.25" customHeight="1">
      <c r="B10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V71"/>
  <sheetViews>
    <sheetView topLeftCell="A57" workbookViewId="0">
      <selection activeCell="B59" sqref="B59"/>
    </sheetView>
  </sheetViews>
  <sheetFormatPr defaultRowHeight="15"/>
  <cols>
    <col min="1" max="2" width="9.140625" style="27"/>
    <col min="3" max="3" width="22.140625" style="27" customWidth="1"/>
    <col min="4" max="4" width="18.28515625" style="27" customWidth="1"/>
    <col min="5" max="5" width="13.42578125" style="27" customWidth="1"/>
    <col min="6" max="8" width="11.5703125" style="27" bestFit="1" customWidth="1"/>
    <col min="9" max="9" width="10.85546875" style="27" customWidth="1"/>
    <col min="10" max="10" width="11.5703125" style="27" bestFit="1" customWidth="1"/>
    <col min="11" max="11" width="10.5703125" style="27" bestFit="1" customWidth="1"/>
    <col min="12" max="12" width="9.42578125" style="27" bestFit="1" customWidth="1"/>
    <col min="13" max="14" width="10.5703125" style="27" bestFit="1" customWidth="1"/>
    <col min="15" max="15" width="9.42578125" style="27" bestFit="1" customWidth="1"/>
    <col min="16" max="16" width="9.7109375" style="27" bestFit="1" customWidth="1"/>
    <col min="17" max="17" width="9.85546875" style="27" customWidth="1"/>
    <col min="18" max="18" width="9.28515625" style="27" bestFit="1" customWidth="1"/>
    <col min="19" max="20" width="9.7109375" style="27" bestFit="1" customWidth="1"/>
    <col min="21" max="16384" width="9.140625" style="27"/>
  </cols>
  <sheetData>
    <row r="3" spans="2:22" ht="15.75" customHeight="1">
      <c r="B3" s="49" t="s">
        <v>0</v>
      </c>
      <c r="C3" s="49" t="s">
        <v>16</v>
      </c>
      <c r="D3" s="49" t="s">
        <v>132</v>
      </c>
      <c r="E3" s="50" t="s">
        <v>61</v>
      </c>
      <c r="F3" s="51">
        <v>41224</v>
      </c>
      <c r="G3" s="51" t="s">
        <v>133</v>
      </c>
      <c r="H3" s="51" t="s">
        <v>134</v>
      </c>
      <c r="I3" s="51">
        <v>41247</v>
      </c>
      <c r="J3" s="51">
        <v>41255</v>
      </c>
      <c r="K3" s="51">
        <v>41284</v>
      </c>
      <c r="L3" s="51">
        <v>41341</v>
      </c>
      <c r="M3" s="51">
        <v>41359</v>
      </c>
      <c r="N3" s="51">
        <v>41381</v>
      </c>
      <c r="O3" s="51">
        <v>41401</v>
      </c>
      <c r="P3" s="52">
        <v>41423</v>
      </c>
      <c r="Q3" s="52">
        <v>41439</v>
      </c>
      <c r="R3" s="52">
        <v>41458</v>
      </c>
      <c r="S3" s="52">
        <v>41484</v>
      </c>
      <c r="T3" s="52">
        <v>41503</v>
      </c>
    </row>
    <row r="4" spans="2:22">
      <c r="B4" s="49"/>
      <c r="C4" s="49"/>
      <c r="D4" s="49"/>
      <c r="E4" s="50" t="s">
        <v>62</v>
      </c>
      <c r="F4" s="53"/>
      <c r="G4" s="49"/>
      <c r="H4" s="49"/>
      <c r="I4" s="53"/>
      <c r="J4" s="53"/>
      <c r="K4" s="53"/>
      <c r="L4" s="53"/>
      <c r="M4" s="49"/>
      <c r="N4" s="49"/>
      <c r="O4" s="53"/>
      <c r="P4" s="39"/>
      <c r="Q4" s="39"/>
      <c r="R4" s="39"/>
      <c r="S4" s="39"/>
      <c r="T4" s="39"/>
    </row>
    <row r="5" spans="2:22" ht="15" customHeight="1">
      <c r="B5" s="33"/>
      <c r="C5" s="33" t="s">
        <v>32</v>
      </c>
      <c r="D5" s="33" t="s">
        <v>131</v>
      </c>
      <c r="E5" s="54"/>
      <c r="F5" s="39"/>
      <c r="G5" s="33"/>
      <c r="H5" s="33"/>
      <c r="I5" s="39"/>
      <c r="J5" s="39"/>
      <c r="K5" s="33"/>
      <c r="L5" s="39"/>
      <c r="M5" s="33"/>
      <c r="N5" s="33">
        <v>12</v>
      </c>
      <c r="O5" s="33"/>
      <c r="P5" s="4">
        <v>14</v>
      </c>
      <c r="Q5" s="4"/>
      <c r="R5" s="4">
        <v>4</v>
      </c>
      <c r="S5" s="4">
        <v>10</v>
      </c>
      <c r="T5" s="4">
        <v>16</v>
      </c>
      <c r="U5" s="24">
        <f t="shared" ref="U5:U18" si="0">SUM(E5:T5)</f>
        <v>56</v>
      </c>
      <c r="V5" s="25"/>
    </row>
    <row r="6" spans="2:22">
      <c r="B6" s="33"/>
      <c r="C6" s="33" t="s">
        <v>99</v>
      </c>
      <c r="D6" s="33"/>
      <c r="E6" s="54">
        <v>100</v>
      </c>
      <c r="F6" s="39"/>
      <c r="G6" s="33"/>
      <c r="H6" s="33"/>
      <c r="I6" s="39"/>
      <c r="J6" s="39"/>
      <c r="K6" s="33">
        <v>100</v>
      </c>
      <c r="L6" s="39"/>
      <c r="M6" s="33">
        <v>100</v>
      </c>
      <c r="N6" s="33">
        <v>16</v>
      </c>
      <c r="O6" s="33"/>
      <c r="P6" s="4">
        <v>43</v>
      </c>
      <c r="Q6" s="4">
        <v>50</v>
      </c>
      <c r="R6" s="4">
        <v>70</v>
      </c>
      <c r="S6" s="4">
        <v>80</v>
      </c>
      <c r="T6" s="4">
        <v>90</v>
      </c>
      <c r="U6" s="26">
        <f t="shared" si="0"/>
        <v>649</v>
      </c>
      <c r="V6" s="26"/>
    </row>
    <row r="7" spans="2:22" ht="15" customHeight="1">
      <c r="B7" s="33"/>
      <c r="C7" s="33" t="s">
        <v>92</v>
      </c>
      <c r="D7" s="33" t="s">
        <v>93</v>
      </c>
      <c r="E7" s="54"/>
      <c r="F7" s="33"/>
      <c r="G7" s="33"/>
      <c r="H7" s="33"/>
      <c r="I7" s="33"/>
      <c r="J7" s="33"/>
      <c r="K7" s="33"/>
      <c r="L7" s="33"/>
      <c r="M7" s="33"/>
      <c r="N7" s="33"/>
      <c r="O7" s="33"/>
      <c r="P7" s="4">
        <v>3</v>
      </c>
      <c r="Q7" s="4">
        <v>2</v>
      </c>
      <c r="R7" s="4">
        <v>2</v>
      </c>
      <c r="S7" s="4">
        <v>4</v>
      </c>
      <c r="T7" s="4">
        <v>3</v>
      </c>
      <c r="U7" s="26">
        <f t="shared" si="0"/>
        <v>14</v>
      </c>
      <c r="V7" s="26"/>
    </row>
    <row r="8" spans="2:22" ht="15.75" customHeight="1">
      <c r="B8" s="33"/>
      <c r="C8" s="33" t="s">
        <v>70</v>
      </c>
      <c r="D8" s="33" t="s">
        <v>21</v>
      </c>
      <c r="E8" s="54"/>
      <c r="F8" s="33"/>
      <c r="G8" s="33"/>
      <c r="H8" s="33"/>
      <c r="I8" s="33">
        <v>2</v>
      </c>
      <c r="J8" s="33">
        <v>3</v>
      </c>
      <c r="K8" s="33">
        <v>3</v>
      </c>
      <c r="L8" s="33">
        <v>3</v>
      </c>
      <c r="M8" s="33"/>
      <c r="N8" s="33"/>
      <c r="O8" s="33">
        <v>1</v>
      </c>
      <c r="P8" s="4">
        <v>5</v>
      </c>
      <c r="Q8" s="4">
        <v>4</v>
      </c>
      <c r="R8" s="4">
        <v>5</v>
      </c>
      <c r="S8" s="4">
        <v>3</v>
      </c>
      <c r="T8" s="4">
        <v>4</v>
      </c>
      <c r="U8" s="26">
        <f t="shared" si="0"/>
        <v>33</v>
      </c>
      <c r="V8" s="26"/>
    </row>
    <row r="9" spans="2:22">
      <c r="B9" s="33"/>
      <c r="C9" s="4" t="s">
        <v>42</v>
      </c>
      <c r="D9" s="33"/>
      <c r="E9" s="54"/>
      <c r="F9" s="33"/>
      <c r="G9" s="33"/>
      <c r="H9" s="33"/>
      <c r="I9" s="33"/>
      <c r="J9" s="33"/>
      <c r="K9" s="33"/>
      <c r="L9" s="33"/>
      <c r="M9" s="33"/>
      <c r="N9" s="33"/>
      <c r="O9" s="33"/>
      <c r="P9" s="39"/>
      <c r="Q9" s="39"/>
      <c r="R9" s="39"/>
      <c r="S9" s="39"/>
      <c r="T9" s="4">
        <v>29</v>
      </c>
      <c r="U9" s="26">
        <f t="shared" si="0"/>
        <v>29</v>
      </c>
      <c r="V9" s="26"/>
    </row>
    <row r="10" spans="2:22" ht="14.25" customHeight="1">
      <c r="B10" s="33"/>
      <c r="C10" s="4" t="s">
        <v>41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">
        <v>2</v>
      </c>
      <c r="U10" s="26">
        <f t="shared" si="0"/>
        <v>2</v>
      </c>
      <c r="V10" s="26"/>
    </row>
    <row r="11" spans="2:22">
      <c r="B11" s="33"/>
      <c r="C11" s="33" t="s">
        <v>27</v>
      </c>
      <c r="D11" s="33" t="s">
        <v>28</v>
      </c>
      <c r="E11" s="54"/>
      <c r="F11" s="39"/>
      <c r="G11" s="33"/>
      <c r="H11" s="33"/>
      <c r="I11" s="39"/>
      <c r="J11" s="39"/>
      <c r="K11" s="33"/>
      <c r="L11" s="39"/>
      <c r="M11" s="33"/>
      <c r="N11" s="33">
        <v>1</v>
      </c>
      <c r="O11" s="33">
        <v>1</v>
      </c>
      <c r="P11" s="4"/>
      <c r="Q11" s="4">
        <v>1</v>
      </c>
      <c r="R11" s="4">
        <v>4</v>
      </c>
      <c r="S11" s="4">
        <v>2</v>
      </c>
      <c r="T11" s="4">
        <v>4</v>
      </c>
      <c r="U11" s="26">
        <f t="shared" si="0"/>
        <v>13</v>
      </c>
      <c r="V11" s="26"/>
    </row>
    <row r="12" spans="2:22" ht="15" customHeight="1">
      <c r="B12" s="33"/>
      <c r="C12" s="33" t="s">
        <v>23</v>
      </c>
      <c r="D12" s="33" t="s">
        <v>66</v>
      </c>
      <c r="E12" s="54">
        <v>14</v>
      </c>
      <c r="F12" s="33"/>
      <c r="G12" s="33">
        <v>3</v>
      </c>
      <c r="H12" s="33"/>
      <c r="I12" s="33">
        <v>2</v>
      </c>
      <c r="J12" s="33">
        <v>1</v>
      </c>
      <c r="K12" s="33">
        <v>5</v>
      </c>
      <c r="L12" s="33"/>
      <c r="M12" s="33">
        <v>5</v>
      </c>
      <c r="N12" s="33">
        <v>7</v>
      </c>
      <c r="O12" s="33">
        <v>1</v>
      </c>
      <c r="P12" s="4">
        <v>3</v>
      </c>
      <c r="Q12" s="4">
        <v>14</v>
      </c>
      <c r="R12" s="4">
        <v>6</v>
      </c>
      <c r="S12" s="4">
        <v>10</v>
      </c>
      <c r="T12" s="4">
        <v>12</v>
      </c>
      <c r="U12" s="26">
        <f t="shared" si="0"/>
        <v>83</v>
      </c>
      <c r="V12" s="26"/>
    </row>
    <row r="13" spans="2:22">
      <c r="B13" s="33"/>
      <c r="C13" s="33" t="s">
        <v>84</v>
      </c>
      <c r="D13" s="33" t="s">
        <v>85</v>
      </c>
      <c r="E13" s="54">
        <v>20</v>
      </c>
      <c r="F13" s="33"/>
      <c r="G13" s="33"/>
      <c r="H13" s="33"/>
      <c r="I13" s="33"/>
      <c r="J13" s="33"/>
      <c r="K13" s="33">
        <v>8</v>
      </c>
      <c r="L13" s="33">
        <v>3</v>
      </c>
      <c r="M13" s="33"/>
      <c r="N13" s="33">
        <v>9</v>
      </c>
      <c r="O13" s="33"/>
      <c r="P13" s="4">
        <v>1</v>
      </c>
      <c r="Q13" s="4">
        <v>2</v>
      </c>
      <c r="R13" s="4">
        <v>4</v>
      </c>
      <c r="S13" s="4">
        <v>8</v>
      </c>
      <c r="T13" s="4">
        <v>6</v>
      </c>
      <c r="U13" s="26">
        <f t="shared" si="0"/>
        <v>61</v>
      </c>
      <c r="V13" s="26"/>
    </row>
    <row r="14" spans="2:22" ht="14.25" customHeight="1">
      <c r="B14" s="33"/>
      <c r="C14" s="33" t="s">
        <v>115</v>
      </c>
      <c r="D14" s="33" t="s">
        <v>116</v>
      </c>
      <c r="E14" s="54"/>
      <c r="F14" s="39"/>
      <c r="G14" s="33"/>
      <c r="H14" s="33"/>
      <c r="I14" s="39"/>
      <c r="J14" s="39"/>
      <c r="K14" s="33"/>
      <c r="L14" s="39"/>
      <c r="M14" s="33">
        <v>8</v>
      </c>
      <c r="N14" s="33">
        <v>8</v>
      </c>
      <c r="O14" s="33">
        <v>6</v>
      </c>
      <c r="P14" s="4">
        <v>1</v>
      </c>
      <c r="Q14" s="4">
        <v>9</v>
      </c>
      <c r="R14" s="4">
        <v>4</v>
      </c>
      <c r="S14" s="4">
        <v>8</v>
      </c>
      <c r="T14" s="4">
        <v>7</v>
      </c>
      <c r="U14" s="26">
        <f t="shared" si="0"/>
        <v>51</v>
      </c>
      <c r="V14" s="26"/>
    </row>
    <row r="15" spans="2:22">
      <c r="B15" s="33"/>
      <c r="C15" s="33" t="s">
        <v>63</v>
      </c>
      <c r="D15" s="33"/>
      <c r="E15" s="54">
        <v>7</v>
      </c>
      <c r="F15" s="33">
        <v>2</v>
      </c>
      <c r="G15" s="33">
        <v>5</v>
      </c>
      <c r="H15" s="33">
        <v>2</v>
      </c>
      <c r="I15" s="33">
        <v>2</v>
      </c>
      <c r="J15" s="33">
        <v>2</v>
      </c>
      <c r="K15" s="33">
        <v>4</v>
      </c>
      <c r="L15" s="33"/>
      <c r="M15" s="33"/>
      <c r="N15" s="33"/>
      <c r="O15" s="33"/>
      <c r="P15" s="39"/>
      <c r="Q15" s="39"/>
      <c r="R15" s="39"/>
      <c r="S15" s="39"/>
      <c r="T15" s="39"/>
      <c r="U15" s="26">
        <f t="shared" si="0"/>
        <v>24</v>
      </c>
      <c r="V15" s="26"/>
    </row>
    <row r="16" spans="2:22" ht="16.5" customHeight="1">
      <c r="B16" s="33"/>
      <c r="C16" s="33" t="s">
        <v>19</v>
      </c>
      <c r="D16" s="33" t="s">
        <v>69</v>
      </c>
      <c r="E16" s="54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">
        <v>6</v>
      </c>
      <c r="Q16" s="4">
        <v>5</v>
      </c>
      <c r="R16" s="4">
        <v>2</v>
      </c>
      <c r="S16" s="39">
        <v>4</v>
      </c>
      <c r="T16" s="39">
        <v>7</v>
      </c>
      <c r="U16" s="26">
        <f t="shared" si="0"/>
        <v>24</v>
      </c>
      <c r="V16" s="26"/>
    </row>
    <row r="17" spans="2:22" ht="15" customHeight="1">
      <c r="B17" s="33"/>
      <c r="C17" s="55" t="s">
        <v>29</v>
      </c>
      <c r="D17" s="33" t="s">
        <v>66</v>
      </c>
      <c r="E17" s="54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"/>
      <c r="Q17" s="4">
        <v>2</v>
      </c>
      <c r="R17" s="4">
        <v>4</v>
      </c>
      <c r="S17" s="39">
        <v>6</v>
      </c>
      <c r="T17" s="39">
        <v>8</v>
      </c>
      <c r="U17" s="26">
        <f t="shared" si="0"/>
        <v>20</v>
      </c>
      <c r="V17" s="26"/>
    </row>
    <row r="18" spans="2:22" ht="16.5" customHeight="1">
      <c r="B18" s="33"/>
      <c r="C18" s="33" t="s">
        <v>95</v>
      </c>
      <c r="D18" s="33" t="s">
        <v>22</v>
      </c>
      <c r="E18" s="54"/>
      <c r="F18" s="33"/>
      <c r="G18" s="33"/>
      <c r="H18" s="33"/>
      <c r="I18" s="33"/>
      <c r="J18" s="33"/>
      <c r="K18" s="33"/>
      <c r="L18" s="33"/>
      <c r="M18" s="33">
        <v>4</v>
      </c>
      <c r="N18" s="33">
        <v>2</v>
      </c>
      <c r="O18" s="33"/>
      <c r="P18" s="39"/>
      <c r="Q18" s="39"/>
      <c r="R18" s="39"/>
      <c r="S18" s="39">
        <v>4</v>
      </c>
      <c r="T18" s="39">
        <v>6</v>
      </c>
      <c r="U18" s="26">
        <f t="shared" si="0"/>
        <v>16</v>
      </c>
      <c r="V18" s="26"/>
    </row>
    <row r="19" spans="2:22" ht="15" customHeight="1">
      <c r="B19" s="33"/>
      <c r="C19" s="33" t="s">
        <v>86</v>
      </c>
      <c r="D19" s="33" t="s">
        <v>87</v>
      </c>
      <c r="E19" s="54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9"/>
      <c r="Q19" s="39"/>
      <c r="R19" s="39"/>
      <c r="S19" s="39"/>
      <c r="T19" s="39"/>
      <c r="U19" s="26"/>
      <c r="V19" s="26"/>
    </row>
    <row r="20" spans="2:22" ht="15" customHeight="1">
      <c r="B20" s="33"/>
      <c r="C20" s="33" t="s">
        <v>81</v>
      </c>
      <c r="D20" s="33" t="s">
        <v>82</v>
      </c>
      <c r="E20" s="54">
        <v>34</v>
      </c>
      <c r="F20" s="33"/>
      <c r="G20" s="33">
        <v>9</v>
      </c>
      <c r="H20" s="33"/>
      <c r="I20" s="33"/>
      <c r="J20" s="33"/>
      <c r="K20" s="33">
        <v>17</v>
      </c>
      <c r="L20" s="33">
        <v>2</v>
      </c>
      <c r="M20" s="33"/>
      <c r="N20" s="33">
        <v>14</v>
      </c>
      <c r="O20" s="33"/>
      <c r="P20" s="4"/>
      <c r="Q20" s="4">
        <v>12</v>
      </c>
      <c r="R20" s="4">
        <v>21</v>
      </c>
      <c r="S20" s="39">
        <v>20</v>
      </c>
      <c r="T20" s="39">
        <v>19</v>
      </c>
      <c r="U20" s="26">
        <f t="shared" ref="U20:U57" si="1">SUM(E20:T20)</f>
        <v>148</v>
      </c>
      <c r="V20" s="26"/>
    </row>
    <row r="21" spans="2:22" ht="16.5" customHeight="1">
      <c r="B21" s="33"/>
      <c r="C21" s="55" t="s">
        <v>103</v>
      </c>
      <c r="D21" s="33" t="s">
        <v>104</v>
      </c>
      <c r="E21" s="54"/>
      <c r="F21" s="39"/>
      <c r="G21" s="33"/>
      <c r="H21" s="33"/>
      <c r="I21" s="39"/>
      <c r="J21" s="39"/>
      <c r="K21" s="33"/>
      <c r="L21" s="39"/>
      <c r="M21" s="33"/>
      <c r="N21" s="33"/>
      <c r="O21" s="33">
        <v>3</v>
      </c>
      <c r="P21" s="39"/>
      <c r="Q21" s="39"/>
      <c r="R21" s="39"/>
      <c r="S21" s="39"/>
      <c r="T21" s="39"/>
      <c r="U21" s="26">
        <f t="shared" si="1"/>
        <v>3</v>
      </c>
      <c r="V21" s="26"/>
    </row>
    <row r="22" spans="2:22" ht="15" customHeight="1">
      <c r="B22" s="33"/>
      <c r="C22" s="33" t="s">
        <v>72</v>
      </c>
      <c r="D22" s="33" t="s">
        <v>73</v>
      </c>
      <c r="E22" s="54"/>
      <c r="F22" s="33"/>
      <c r="G22" s="33"/>
      <c r="H22" s="33"/>
      <c r="I22" s="33"/>
      <c r="J22" s="33"/>
      <c r="K22" s="33"/>
      <c r="L22" s="33"/>
      <c r="M22" s="33"/>
      <c r="N22" s="33">
        <v>4</v>
      </c>
      <c r="O22" s="33">
        <v>3</v>
      </c>
      <c r="P22" s="4">
        <v>2</v>
      </c>
      <c r="Q22" s="4">
        <v>2</v>
      </c>
      <c r="R22" s="4">
        <v>4</v>
      </c>
      <c r="S22" s="4">
        <v>4</v>
      </c>
      <c r="T22" s="4">
        <v>4</v>
      </c>
      <c r="U22" s="26">
        <f t="shared" si="1"/>
        <v>23</v>
      </c>
      <c r="V22" s="26"/>
    </row>
    <row r="23" spans="2:22">
      <c r="B23" s="33"/>
      <c r="C23" s="33" t="s">
        <v>76</v>
      </c>
      <c r="D23" s="33" t="s">
        <v>77</v>
      </c>
      <c r="E23" s="54"/>
      <c r="F23" s="33"/>
      <c r="G23" s="33"/>
      <c r="H23" s="33"/>
      <c r="I23" s="33"/>
      <c r="J23" s="33"/>
      <c r="K23" s="33"/>
      <c r="L23" s="33"/>
      <c r="M23" s="33"/>
      <c r="N23" s="33">
        <v>5</v>
      </c>
      <c r="O23" s="33">
        <v>2</v>
      </c>
      <c r="P23" s="4">
        <v>4</v>
      </c>
      <c r="Q23" s="4">
        <v>2</v>
      </c>
      <c r="R23" s="4">
        <v>5</v>
      </c>
      <c r="S23" s="4">
        <v>5</v>
      </c>
      <c r="T23" s="4">
        <v>4</v>
      </c>
      <c r="U23" s="26">
        <f t="shared" si="1"/>
        <v>27</v>
      </c>
      <c r="V23" s="26"/>
    </row>
    <row r="24" spans="2:22" ht="16.5" customHeight="1">
      <c r="B24" s="33"/>
      <c r="C24" s="33" t="s">
        <v>96</v>
      </c>
      <c r="D24" s="33" t="s">
        <v>97</v>
      </c>
      <c r="E24" s="54"/>
      <c r="F24" s="39"/>
      <c r="G24" s="33"/>
      <c r="H24" s="33"/>
      <c r="I24" s="39"/>
      <c r="J24" s="39"/>
      <c r="K24" s="33"/>
      <c r="L24" s="39"/>
      <c r="M24" s="33">
        <v>3</v>
      </c>
      <c r="N24" s="33"/>
      <c r="O24" s="33">
        <v>2</v>
      </c>
      <c r="P24" s="4">
        <v>2</v>
      </c>
      <c r="Q24" s="4">
        <v>2</v>
      </c>
      <c r="R24" s="4">
        <v>2</v>
      </c>
      <c r="S24" s="4">
        <v>3</v>
      </c>
      <c r="T24" s="4">
        <v>4</v>
      </c>
      <c r="U24" s="26">
        <f t="shared" si="1"/>
        <v>18</v>
      </c>
      <c r="V24" s="26"/>
    </row>
    <row r="25" spans="2:22" ht="15" customHeight="1">
      <c r="B25" s="33"/>
      <c r="C25" s="33" t="s">
        <v>34</v>
      </c>
      <c r="D25" s="33" t="s">
        <v>109</v>
      </c>
      <c r="E25" s="54"/>
      <c r="F25" s="39"/>
      <c r="G25" s="33"/>
      <c r="H25" s="33"/>
      <c r="I25" s="39"/>
      <c r="J25" s="39"/>
      <c r="K25" s="33"/>
      <c r="L25" s="39"/>
      <c r="M25" s="33">
        <v>4</v>
      </c>
      <c r="N25" s="33" t="s">
        <v>110</v>
      </c>
      <c r="O25" s="33" t="s">
        <v>110</v>
      </c>
      <c r="P25" s="4">
        <v>1</v>
      </c>
      <c r="Q25" s="4">
        <v>3</v>
      </c>
      <c r="R25" s="4">
        <v>5</v>
      </c>
      <c r="S25" s="4">
        <v>5</v>
      </c>
      <c r="T25" s="4">
        <v>4</v>
      </c>
      <c r="U25" s="26">
        <f t="shared" si="1"/>
        <v>22</v>
      </c>
    </row>
    <row r="26" spans="2:22" ht="15" customHeight="1">
      <c r="B26" s="33"/>
      <c r="C26" s="33" t="s">
        <v>24</v>
      </c>
      <c r="D26" s="33" t="s">
        <v>22</v>
      </c>
      <c r="E26" s="54"/>
      <c r="F26" s="39"/>
      <c r="G26" s="33"/>
      <c r="H26" s="33"/>
      <c r="I26" s="39"/>
      <c r="J26" s="39"/>
      <c r="K26" s="33"/>
      <c r="L26" s="39"/>
      <c r="M26" s="33"/>
      <c r="N26" s="33">
        <v>6</v>
      </c>
      <c r="O26" s="33">
        <v>1</v>
      </c>
      <c r="P26" s="4">
        <v>2</v>
      </c>
      <c r="Q26" s="4">
        <v>4</v>
      </c>
      <c r="R26" s="4">
        <v>6</v>
      </c>
      <c r="S26" s="39">
        <v>7</v>
      </c>
      <c r="T26" s="39">
        <v>6</v>
      </c>
      <c r="U26" s="26">
        <f t="shared" si="1"/>
        <v>32</v>
      </c>
    </row>
    <row r="27" spans="2:22" ht="15.75" customHeight="1">
      <c r="B27" s="33"/>
      <c r="C27" s="33" t="s">
        <v>39</v>
      </c>
      <c r="D27" s="33" t="s">
        <v>83</v>
      </c>
      <c r="E27" s="54"/>
      <c r="F27" s="33"/>
      <c r="G27" s="33"/>
      <c r="H27" s="33"/>
      <c r="I27" s="33"/>
      <c r="J27" s="33"/>
      <c r="K27" s="33"/>
      <c r="L27" s="33"/>
      <c r="M27" s="33">
        <v>5</v>
      </c>
      <c r="N27" s="33"/>
      <c r="O27" s="33"/>
      <c r="P27" s="4"/>
      <c r="Q27" s="4"/>
      <c r="R27" s="4"/>
      <c r="S27" s="39"/>
      <c r="T27" s="39"/>
      <c r="U27" s="26">
        <f t="shared" si="1"/>
        <v>5</v>
      </c>
    </row>
    <row r="28" spans="2:22" ht="16.5" customHeight="1">
      <c r="B28" s="33"/>
      <c r="C28" s="55" t="s">
        <v>126</v>
      </c>
      <c r="D28" s="33" t="s">
        <v>127</v>
      </c>
      <c r="E28" s="54"/>
      <c r="F28" s="39"/>
      <c r="G28" s="33"/>
      <c r="H28" s="33"/>
      <c r="I28" s="39"/>
      <c r="J28" s="39"/>
      <c r="K28" s="33"/>
      <c r="L28" s="39"/>
      <c r="M28" s="33"/>
      <c r="N28" s="33"/>
      <c r="O28" s="33"/>
      <c r="P28" s="4"/>
      <c r="Q28" s="4"/>
      <c r="R28" s="4">
        <v>1</v>
      </c>
      <c r="S28" s="39"/>
      <c r="T28" s="39"/>
      <c r="U28" s="26">
        <f t="shared" si="1"/>
        <v>1</v>
      </c>
    </row>
    <row r="29" spans="2:22" ht="15" customHeight="1">
      <c r="B29" s="33"/>
      <c r="C29" s="33" t="s">
        <v>78</v>
      </c>
      <c r="D29" s="33" t="s">
        <v>79</v>
      </c>
      <c r="E29" s="54"/>
      <c r="F29" s="33"/>
      <c r="G29" s="33"/>
      <c r="H29" s="33"/>
      <c r="I29" s="33"/>
      <c r="J29" s="33"/>
      <c r="K29" s="33"/>
      <c r="L29" s="33"/>
      <c r="M29" s="33">
        <v>8</v>
      </c>
      <c r="N29" s="33"/>
      <c r="O29" s="33">
        <v>5</v>
      </c>
      <c r="P29" s="4">
        <v>1</v>
      </c>
      <c r="Q29" s="4">
        <v>2</v>
      </c>
      <c r="R29" s="4">
        <v>1</v>
      </c>
      <c r="S29" s="39">
        <v>8</v>
      </c>
      <c r="T29" s="39">
        <v>4</v>
      </c>
      <c r="U29" s="26">
        <f t="shared" si="1"/>
        <v>29</v>
      </c>
    </row>
    <row r="30" spans="2:22" ht="14.25" customHeight="1">
      <c r="B30" s="33"/>
      <c r="C30" s="33" t="s">
        <v>67</v>
      </c>
      <c r="D30" s="33" t="s">
        <v>68</v>
      </c>
      <c r="E30" s="54"/>
      <c r="F30" s="33"/>
      <c r="G30" s="33"/>
      <c r="H30" s="33"/>
      <c r="I30" s="33"/>
      <c r="J30" s="33"/>
      <c r="K30" s="33"/>
      <c r="L30" s="33"/>
      <c r="M30" s="33"/>
      <c r="N30" s="33">
        <v>2</v>
      </c>
      <c r="O30" s="33">
        <v>1</v>
      </c>
      <c r="P30" s="4"/>
      <c r="Q30" s="4">
        <v>2</v>
      </c>
      <c r="R30" s="4">
        <v>2</v>
      </c>
      <c r="S30" s="39">
        <v>2</v>
      </c>
      <c r="T30" s="39">
        <v>2</v>
      </c>
      <c r="U30" s="26">
        <f t="shared" si="1"/>
        <v>11</v>
      </c>
    </row>
    <row r="31" spans="2:22" ht="15" customHeight="1">
      <c r="B31" s="33"/>
      <c r="C31" s="55" t="s">
        <v>18</v>
      </c>
      <c r="D31" s="33" t="s">
        <v>64</v>
      </c>
      <c r="E31" s="54"/>
      <c r="F31" s="33"/>
      <c r="G31" s="33">
        <v>4</v>
      </c>
      <c r="H31" s="33">
        <v>1</v>
      </c>
      <c r="I31" s="33"/>
      <c r="J31" s="33"/>
      <c r="K31" s="33"/>
      <c r="L31" s="33">
        <v>6</v>
      </c>
      <c r="M31" s="33"/>
      <c r="N31" s="33"/>
      <c r="O31" s="33">
        <v>5</v>
      </c>
      <c r="P31" s="4"/>
      <c r="Q31" s="4">
        <v>10</v>
      </c>
      <c r="R31" s="4"/>
      <c r="S31" s="39">
        <v>12</v>
      </c>
      <c r="T31" s="39">
        <v>8</v>
      </c>
      <c r="U31" s="26">
        <f t="shared" si="1"/>
        <v>46</v>
      </c>
    </row>
    <row r="32" spans="2:22" ht="14.25" customHeight="1">
      <c r="B32" s="33"/>
      <c r="C32" s="4" t="s">
        <v>37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">
        <v>2</v>
      </c>
      <c r="S32" s="4"/>
      <c r="T32" s="4">
        <v>5</v>
      </c>
      <c r="U32" s="26">
        <f t="shared" si="1"/>
        <v>7</v>
      </c>
    </row>
    <row r="33" spans="2:21" ht="16.5" customHeight="1">
      <c r="B33" s="33"/>
      <c r="C33" s="33" t="s">
        <v>74</v>
      </c>
      <c r="D33" s="33" t="s">
        <v>75</v>
      </c>
      <c r="E33" s="54"/>
      <c r="F33" s="33"/>
      <c r="G33" s="33"/>
      <c r="H33" s="33"/>
      <c r="I33" s="33"/>
      <c r="J33" s="33"/>
      <c r="K33" s="33"/>
      <c r="L33" s="33"/>
      <c r="M33" s="33"/>
      <c r="N33" s="33">
        <v>4</v>
      </c>
      <c r="O33" s="33">
        <v>5</v>
      </c>
      <c r="P33" s="4">
        <v>3</v>
      </c>
      <c r="Q33" s="4">
        <v>3</v>
      </c>
      <c r="R33" s="4">
        <v>2</v>
      </c>
      <c r="S33" s="39">
        <v>3</v>
      </c>
      <c r="T33" s="39">
        <v>5</v>
      </c>
      <c r="U33" s="26">
        <f t="shared" si="1"/>
        <v>25</v>
      </c>
    </row>
    <row r="34" spans="2:21">
      <c r="B34" s="33"/>
      <c r="C34" s="55" t="s">
        <v>101</v>
      </c>
      <c r="D34" s="33" t="s">
        <v>102</v>
      </c>
      <c r="E34" s="54"/>
      <c r="F34" s="39"/>
      <c r="G34" s="33"/>
      <c r="H34" s="33"/>
      <c r="I34" s="39"/>
      <c r="J34" s="39"/>
      <c r="K34" s="33"/>
      <c r="L34" s="39"/>
      <c r="M34" s="33"/>
      <c r="N34" s="33"/>
      <c r="O34" s="33">
        <v>2</v>
      </c>
      <c r="P34" s="4"/>
      <c r="Q34" s="4">
        <v>1</v>
      </c>
      <c r="R34" s="4"/>
      <c r="S34" s="39"/>
      <c r="T34" s="39"/>
      <c r="U34" s="26">
        <f t="shared" si="1"/>
        <v>3</v>
      </c>
    </row>
    <row r="35" spans="2:21" ht="16.5" customHeight="1">
      <c r="B35" s="33"/>
      <c r="C35" s="55" t="s">
        <v>105</v>
      </c>
      <c r="D35" s="33" t="s">
        <v>106</v>
      </c>
      <c r="E35" s="54"/>
      <c r="F35" s="39"/>
      <c r="G35" s="33"/>
      <c r="H35" s="33"/>
      <c r="I35" s="39"/>
      <c r="J35" s="39"/>
      <c r="K35" s="33"/>
      <c r="L35" s="39"/>
      <c r="M35" s="33"/>
      <c r="N35" s="33"/>
      <c r="O35" s="33">
        <v>1</v>
      </c>
      <c r="P35" s="4"/>
      <c r="Q35" s="4">
        <v>4</v>
      </c>
      <c r="R35" s="4">
        <v>6</v>
      </c>
      <c r="S35" s="39">
        <v>5</v>
      </c>
      <c r="T35" s="39">
        <v>4</v>
      </c>
      <c r="U35" s="26">
        <f t="shared" si="1"/>
        <v>20</v>
      </c>
    </row>
    <row r="36" spans="2:21">
      <c r="B36" s="33"/>
      <c r="C36" s="55" t="s">
        <v>33</v>
      </c>
      <c r="D36" s="33" t="s">
        <v>119</v>
      </c>
      <c r="E36" s="54"/>
      <c r="F36" s="39"/>
      <c r="G36" s="33"/>
      <c r="H36" s="33"/>
      <c r="I36" s="39"/>
      <c r="J36" s="39"/>
      <c r="K36" s="33"/>
      <c r="L36" s="39"/>
      <c r="M36" s="33">
        <v>15</v>
      </c>
      <c r="N36" s="33">
        <v>11</v>
      </c>
      <c r="O36" s="33" t="s">
        <v>110</v>
      </c>
      <c r="P36" s="4"/>
      <c r="Q36" s="4">
        <v>1</v>
      </c>
      <c r="R36" s="4">
        <v>3</v>
      </c>
      <c r="S36" s="39">
        <v>2</v>
      </c>
      <c r="T36" s="39">
        <v>2</v>
      </c>
      <c r="U36" s="26">
        <f t="shared" si="1"/>
        <v>34</v>
      </c>
    </row>
    <row r="37" spans="2:21">
      <c r="B37" s="33"/>
      <c r="C37" s="33" t="s">
        <v>107</v>
      </c>
      <c r="D37" s="33" t="s">
        <v>108</v>
      </c>
      <c r="E37" s="54"/>
      <c r="F37" s="39"/>
      <c r="G37" s="33"/>
      <c r="H37" s="33"/>
      <c r="I37" s="39"/>
      <c r="J37" s="39"/>
      <c r="K37" s="33"/>
      <c r="L37" s="39"/>
      <c r="M37" s="33"/>
      <c r="N37" s="33">
        <v>8</v>
      </c>
      <c r="O37" s="33">
        <v>0</v>
      </c>
      <c r="P37" s="39"/>
      <c r="Q37" s="39"/>
      <c r="R37" s="39"/>
      <c r="S37" s="39"/>
      <c r="T37" s="39"/>
      <c r="U37" s="26">
        <f t="shared" si="1"/>
        <v>8</v>
      </c>
    </row>
    <row r="38" spans="2:21">
      <c r="B38" s="33"/>
      <c r="C38" s="55" t="s">
        <v>30</v>
      </c>
      <c r="D38" s="33" t="s">
        <v>65</v>
      </c>
      <c r="E38" s="54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4"/>
      <c r="Q38" s="4">
        <v>1</v>
      </c>
      <c r="R38" s="4"/>
      <c r="S38" s="39"/>
      <c r="T38" s="39"/>
      <c r="U38" s="26">
        <f t="shared" si="1"/>
        <v>1</v>
      </c>
    </row>
    <row r="39" spans="2:21" ht="13.5" customHeight="1">
      <c r="B39" s="33"/>
      <c r="C39" s="33" t="s">
        <v>31</v>
      </c>
      <c r="D39" s="33"/>
      <c r="E39" s="54"/>
      <c r="F39" s="33"/>
      <c r="G39" s="33"/>
      <c r="H39" s="33"/>
      <c r="I39" s="33"/>
      <c r="J39" s="33"/>
      <c r="K39" s="33">
        <v>9</v>
      </c>
      <c r="L39" s="33"/>
      <c r="M39" s="33"/>
      <c r="N39" s="33"/>
      <c r="O39" s="33"/>
      <c r="P39" s="4">
        <v>35</v>
      </c>
      <c r="Q39" s="4">
        <v>56</v>
      </c>
      <c r="R39" s="4">
        <v>75</v>
      </c>
      <c r="S39" s="39">
        <v>80</v>
      </c>
      <c r="T39" s="39">
        <v>60</v>
      </c>
      <c r="U39" s="26">
        <f t="shared" si="1"/>
        <v>315</v>
      </c>
    </row>
    <row r="40" spans="2:21" ht="15.75" customHeight="1">
      <c r="B40" s="33"/>
      <c r="C40" s="33" t="s">
        <v>124</v>
      </c>
      <c r="D40" s="33" t="s">
        <v>125</v>
      </c>
      <c r="E40" s="54"/>
      <c r="F40" s="39"/>
      <c r="G40" s="33"/>
      <c r="H40" s="33"/>
      <c r="I40" s="39"/>
      <c r="J40" s="39"/>
      <c r="K40" s="33"/>
      <c r="L40" s="39"/>
      <c r="M40" s="33"/>
      <c r="N40" s="33">
        <v>30</v>
      </c>
      <c r="O40" s="33">
        <v>32</v>
      </c>
      <c r="P40" s="4">
        <v>22</v>
      </c>
      <c r="Q40" s="4">
        <v>50</v>
      </c>
      <c r="R40" s="4">
        <v>65</v>
      </c>
      <c r="S40" s="39">
        <v>70</v>
      </c>
      <c r="T40" s="39">
        <v>75</v>
      </c>
      <c r="U40" s="26">
        <f t="shared" si="1"/>
        <v>344</v>
      </c>
    </row>
    <row r="41" spans="2:21" ht="15.75" customHeight="1">
      <c r="B41" s="33"/>
      <c r="C41" s="33" t="s">
        <v>94</v>
      </c>
      <c r="D41" s="33"/>
      <c r="E41" s="54">
        <v>4</v>
      </c>
      <c r="F41" s="33"/>
      <c r="G41" s="33">
        <v>2</v>
      </c>
      <c r="H41" s="33">
        <v>2</v>
      </c>
      <c r="I41" s="33">
        <v>2</v>
      </c>
      <c r="J41" s="33">
        <v>1</v>
      </c>
      <c r="K41" s="33">
        <v>6</v>
      </c>
      <c r="L41" s="33">
        <v>4</v>
      </c>
      <c r="M41" s="33">
        <v>6</v>
      </c>
      <c r="N41" s="33">
        <v>8</v>
      </c>
      <c r="O41" s="33"/>
      <c r="P41" s="4">
        <v>12</v>
      </c>
      <c r="Q41" s="4">
        <v>6</v>
      </c>
      <c r="R41" s="4">
        <v>5</v>
      </c>
      <c r="S41" s="39">
        <v>5</v>
      </c>
      <c r="T41" s="39">
        <v>6</v>
      </c>
      <c r="U41" s="26">
        <f t="shared" si="1"/>
        <v>69</v>
      </c>
    </row>
    <row r="42" spans="2:21" ht="15" customHeight="1">
      <c r="B42" s="33"/>
      <c r="C42" s="33" t="s">
        <v>122</v>
      </c>
      <c r="D42" s="33" t="s">
        <v>123</v>
      </c>
      <c r="E42" s="54"/>
      <c r="F42" s="39"/>
      <c r="G42" s="33"/>
      <c r="H42" s="33"/>
      <c r="I42" s="39"/>
      <c r="J42" s="39"/>
      <c r="K42" s="33"/>
      <c r="L42" s="39"/>
      <c r="M42" s="33">
        <v>2</v>
      </c>
      <c r="N42" s="33">
        <v>2</v>
      </c>
      <c r="O42" s="33">
        <v>1</v>
      </c>
      <c r="P42" s="4"/>
      <c r="Q42" s="4">
        <v>1</v>
      </c>
      <c r="R42" s="4">
        <v>2</v>
      </c>
      <c r="S42" s="39">
        <v>2</v>
      </c>
      <c r="T42" s="39">
        <v>2</v>
      </c>
      <c r="U42" s="26">
        <f t="shared" si="1"/>
        <v>12</v>
      </c>
    </row>
    <row r="43" spans="2:21" ht="15" customHeight="1">
      <c r="B43" s="33"/>
      <c r="C43" s="33" t="s">
        <v>71</v>
      </c>
      <c r="D43" s="33" t="s">
        <v>21</v>
      </c>
      <c r="E43" s="54">
        <v>12</v>
      </c>
      <c r="F43" s="33"/>
      <c r="G43" s="33">
        <v>5</v>
      </c>
      <c r="H43" s="33"/>
      <c r="I43" s="33">
        <v>11</v>
      </c>
      <c r="J43" s="33">
        <v>4</v>
      </c>
      <c r="K43" s="33">
        <v>12</v>
      </c>
      <c r="L43" s="33"/>
      <c r="M43" s="33"/>
      <c r="N43" s="33"/>
      <c r="O43" s="33"/>
      <c r="P43" s="4">
        <v>6</v>
      </c>
      <c r="Q43" s="4">
        <v>8</v>
      </c>
      <c r="R43" s="4">
        <v>7</v>
      </c>
      <c r="S43" s="39">
        <v>6</v>
      </c>
      <c r="T43" s="39">
        <v>7</v>
      </c>
      <c r="U43" s="26">
        <f t="shared" si="1"/>
        <v>78</v>
      </c>
    </row>
    <row r="44" spans="2:21">
      <c r="B44" s="33"/>
      <c r="C44" s="33" t="s">
        <v>129</v>
      </c>
      <c r="D44" s="33" t="s">
        <v>130</v>
      </c>
      <c r="E44" s="54"/>
      <c r="F44" s="39"/>
      <c r="G44" s="33"/>
      <c r="H44" s="33"/>
      <c r="I44" s="39"/>
      <c r="J44" s="39"/>
      <c r="K44" s="33"/>
      <c r="L44" s="39"/>
      <c r="M44" s="33"/>
      <c r="N44" s="33"/>
      <c r="O44" s="33"/>
      <c r="P44" s="4"/>
      <c r="Q44" s="4">
        <v>3</v>
      </c>
      <c r="R44" s="4"/>
      <c r="S44" s="39"/>
      <c r="T44" s="39"/>
      <c r="U44" s="26">
        <f t="shared" si="1"/>
        <v>3</v>
      </c>
    </row>
    <row r="45" spans="2:21" ht="15" customHeight="1">
      <c r="B45" s="33"/>
      <c r="C45" s="33" t="s">
        <v>80</v>
      </c>
      <c r="D45" s="33" t="s">
        <v>20</v>
      </c>
      <c r="E45" s="54"/>
      <c r="F45" s="33"/>
      <c r="G45" s="33"/>
      <c r="H45" s="33"/>
      <c r="I45" s="33"/>
      <c r="J45" s="33"/>
      <c r="K45" s="33">
        <v>2</v>
      </c>
      <c r="L45" s="33"/>
      <c r="M45" s="33">
        <v>20</v>
      </c>
      <c r="N45" s="33">
        <v>32</v>
      </c>
      <c r="O45" s="33">
        <v>32</v>
      </c>
      <c r="P45" s="4">
        <v>35</v>
      </c>
      <c r="Q45" s="4">
        <v>15</v>
      </c>
      <c r="R45" s="4">
        <v>21</v>
      </c>
      <c r="S45" s="39">
        <v>30</v>
      </c>
      <c r="T45" s="39">
        <v>25</v>
      </c>
      <c r="U45" s="26">
        <f t="shared" si="1"/>
        <v>212</v>
      </c>
    </row>
    <row r="46" spans="2:21">
      <c r="B46" s="33"/>
      <c r="C46" s="33" t="s">
        <v>17</v>
      </c>
      <c r="D46" s="33"/>
      <c r="E46" s="54">
        <v>25</v>
      </c>
      <c r="F46" s="33"/>
      <c r="G46" s="33">
        <v>10</v>
      </c>
      <c r="H46" s="33"/>
      <c r="I46" s="33">
        <v>1</v>
      </c>
      <c r="J46" s="33"/>
      <c r="K46" s="33">
        <v>16</v>
      </c>
      <c r="L46" s="33"/>
      <c r="M46" s="33"/>
      <c r="N46" s="33">
        <v>4</v>
      </c>
      <c r="O46" s="33"/>
      <c r="P46" s="4"/>
      <c r="Q46" s="4">
        <v>15</v>
      </c>
      <c r="R46" s="4">
        <v>11</v>
      </c>
      <c r="S46" s="39"/>
      <c r="T46" s="39"/>
      <c r="U46" s="26">
        <f t="shared" si="1"/>
        <v>82</v>
      </c>
    </row>
    <row r="47" spans="2:21">
      <c r="B47" s="33"/>
      <c r="C47" s="55" t="s">
        <v>38</v>
      </c>
      <c r="D47" s="33" t="s">
        <v>100</v>
      </c>
      <c r="E47" s="54"/>
      <c r="F47" s="39"/>
      <c r="G47" s="33"/>
      <c r="H47" s="33"/>
      <c r="I47" s="39"/>
      <c r="J47" s="39"/>
      <c r="K47" s="33">
        <v>4</v>
      </c>
      <c r="L47" s="39"/>
      <c r="M47" s="33">
        <v>6</v>
      </c>
      <c r="N47" s="33"/>
      <c r="O47" s="33"/>
      <c r="P47" s="4"/>
      <c r="Q47" s="4"/>
      <c r="R47" s="4">
        <v>1</v>
      </c>
      <c r="S47" s="39">
        <v>3</v>
      </c>
      <c r="T47" s="39">
        <v>4</v>
      </c>
      <c r="U47" s="26">
        <f t="shared" si="1"/>
        <v>18</v>
      </c>
    </row>
    <row r="48" spans="2:21">
      <c r="B48" s="33"/>
      <c r="C48" s="33" t="s">
        <v>113</v>
      </c>
      <c r="D48" s="33" t="s">
        <v>114</v>
      </c>
      <c r="E48" s="54">
        <v>14</v>
      </c>
      <c r="F48" s="39"/>
      <c r="G48" s="33">
        <v>7</v>
      </c>
      <c r="H48" s="33"/>
      <c r="I48" s="39"/>
      <c r="J48" s="39"/>
      <c r="K48" s="33">
        <v>8</v>
      </c>
      <c r="L48" s="39"/>
      <c r="M48" s="33">
        <v>50</v>
      </c>
      <c r="N48" s="33">
        <v>30</v>
      </c>
      <c r="O48" s="33">
        <v>4</v>
      </c>
      <c r="P48" s="4"/>
      <c r="Q48" s="4">
        <v>30</v>
      </c>
      <c r="R48" s="4"/>
      <c r="S48" s="39">
        <v>40</v>
      </c>
      <c r="T48" s="39">
        <v>30</v>
      </c>
      <c r="U48" s="26">
        <f t="shared" si="1"/>
        <v>213</v>
      </c>
    </row>
    <row r="49" spans="2:22" ht="17.25" customHeight="1">
      <c r="B49" s="33"/>
      <c r="C49" s="33" t="s">
        <v>98</v>
      </c>
      <c r="D49" s="33" t="s">
        <v>25</v>
      </c>
      <c r="E49" s="54"/>
      <c r="F49" s="39"/>
      <c r="G49" s="33"/>
      <c r="H49" s="33"/>
      <c r="I49" s="39"/>
      <c r="J49" s="39"/>
      <c r="K49" s="33"/>
      <c r="L49" s="39"/>
      <c r="M49" s="33"/>
      <c r="N49" s="33">
        <v>6</v>
      </c>
      <c r="O49" s="33">
        <v>1</v>
      </c>
      <c r="P49" s="4">
        <v>1</v>
      </c>
      <c r="Q49" s="4"/>
      <c r="R49" s="4">
        <v>3</v>
      </c>
      <c r="S49" s="39">
        <v>2</v>
      </c>
      <c r="T49" s="39">
        <v>3</v>
      </c>
      <c r="U49" s="26">
        <f t="shared" si="1"/>
        <v>16</v>
      </c>
    </row>
    <row r="50" spans="2:22" ht="16.5" customHeight="1">
      <c r="B50" s="33"/>
      <c r="C50" s="33" t="s">
        <v>26</v>
      </c>
      <c r="D50" s="33" t="s">
        <v>22</v>
      </c>
      <c r="E50" s="54"/>
      <c r="F50" s="39"/>
      <c r="G50" s="33"/>
      <c r="H50" s="33"/>
      <c r="I50" s="39"/>
      <c r="J50" s="39"/>
      <c r="K50" s="33"/>
      <c r="L50" s="39"/>
      <c r="M50" s="33">
        <v>1</v>
      </c>
      <c r="N50" s="33"/>
      <c r="O50" s="33"/>
      <c r="P50" s="4">
        <v>1</v>
      </c>
      <c r="Q50" s="4"/>
      <c r="R50" s="4">
        <v>2</v>
      </c>
      <c r="S50" s="39">
        <v>1</v>
      </c>
      <c r="T50" s="39">
        <v>1</v>
      </c>
      <c r="U50" s="26">
        <f t="shared" si="1"/>
        <v>6</v>
      </c>
    </row>
    <row r="51" spans="2:22" ht="14.25" customHeight="1">
      <c r="B51" s="33"/>
      <c r="C51" s="33" t="s">
        <v>88</v>
      </c>
      <c r="D51" s="33" t="s">
        <v>89</v>
      </c>
      <c r="E51" s="54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4">
        <v>1</v>
      </c>
      <c r="Q51" s="4">
        <v>4</v>
      </c>
      <c r="R51" s="4">
        <v>7</v>
      </c>
      <c r="S51" s="4">
        <v>22</v>
      </c>
      <c r="T51" s="39">
        <v>20</v>
      </c>
      <c r="U51" s="26">
        <f t="shared" si="1"/>
        <v>54</v>
      </c>
    </row>
    <row r="52" spans="2:22" ht="14.25" customHeight="1">
      <c r="B52" s="33"/>
      <c r="C52" s="33" t="s">
        <v>40</v>
      </c>
      <c r="D52" s="33" t="s">
        <v>128</v>
      </c>
      <c r="E52" s="54"/>
      <c r="F52" s="39"/>
      <c r="G52" s="33"/>
      <c r="H52" s="33"/>
      <c r="I52" s="39"/>
      <c r="J52" s="39"/>
      <c r="K52" s="33"/>
      <c r="L52" s="39"/>
      <c r="M52" s="33">
        <v>6</v>
      </c>
      <c r="N52" s="33">
        <v>8</v>
      </c>
      <c r="O52" s="33">
        <v>7</v>
      </c>
      <c r="P52" s="4">
        <v>11</v>
      </c>
      <c r="Q52" s="4">
        <v>6</v>
      </c>
      <c r="R52" s="4">
        <v>4</v>
      </c>
      <c r="S52" s="39">
        <v>8</v>
      </c>
      <c r="T52" s="39">
        <v>10</v>
      </c>
      <c r="U52" s="26">
        <f t="shared" si="1"/>
        <v>60</v>
      </c>
    </row>
    <row r="53" spans="2:22">
      <c r="B53" s="33"/>
      <c r="C53" s="33" t="s">
        <v>90</v>
      </c>
      <c r="D53" s="33" t="s">
        <v>91</v>
      </c>
      <c r="E53" s="5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4">
        <v>2</v>
      </c>
      <c r="Q53" s="4">
        <v>1</v>
      </c>
      <c r="R53" s="4">
        <v>1</v>
      </c>
      <c r="S53" s="39">
        <v>2</v>
      </c>
      <c r="T53" s="39">
        <v>1</v>
      </c>
      <c r="U53" s="26">
        <f t="shared" si="1"/>
        <v>7</v>
      </c>
    </row>
    <row r="54" spans="2:22" ht="15" customHeight="1">
      <c r="B54" s="33"/>
      <c r="C54" s="32" t="s">
        <v>117</v>
      </c>
      <c r="D54" s="33" t="s">
        <v>118</v>
      </c>
      <c r="E54" s="54"/>
      <c r="F54" s="39"/>
      <c r="G54" s="33"/>
      <c r="H54" s="33"/>
      <c r="I54" s="39"/>
      <c r="J54" s="39"/>
      <c r="K54" s="33"/>
      <c r="L54" s="39"/>
      <c r="M54" s="33">
        <v>3</v>
      </c>
      <c r="N54" s="33">
        <v>3</v>
      </c>
      <c r="O54" s="33">
        <v>1</v>
      </c>
      <c r="P54" s="4">
        <v>7</v>
      </c>
      <c r="Q54" s="4">
        <v>3</v>
      </c>
      <c r="R54" s="4">
        <v>3</v>
      </c>
      <c r="S54" s="39">
        <v>5</v>
      </c>
      <c r="T54" s="39">
        <v>7</v>
      </c>
      <c r="U54" s="26">
        <f t="shared" si="1"/>
        <v>32</v>
      </c>
    </row>
    <row r="55" spans="2:22" ht="15" customHeight="1">
      <c r="B55" s="33"/>
      <c r="C55" s="33" t="s">
        <v>35</v>
      </c>
      <c r="D55" s="33" t="s">
        <v>36</v>
      </c>
      <c r="E55" s="54"/>
      <c r="F55" s="39"/>
      <c r="G55" s="33"/>
      <c r="H55" s="33"/>
      <c r="I55" s="39"/>
      <c r="J55" s="39"/>
      <c r="K55" s="33"/>
      <c r="L55" s="39"/>
      <c r="M55" s="33"/>
      <c r="N55" s="33"/>
      <c r="O55" s="33"/>
      <c r="P55" s="4">
        <v>3</v>
      </c>
      <c r="Q55" s="4">
        <v>1</v>
      </c>
      <c r="R55" s="4">
        <v>1</v>
      </c>
      <c r="S55" s="39">
        <v>1</v>
      </c>
      <c r="T55" s="39">
        <v>2</v>
      </c>
      <c r="U55" s="26">
        <f t="shared" si="1"/>
        <v>8</v>
      </c>
    </row>
    <row r="56" spans="2:22" ht="15" customHeight="1">
      <c r="B56" s="39"/>
      <c r="C56" s="33" t="s">
        <v>120</v>
      </c>
      <c r="D56" s="33" t="s">
        <v>121</v>
      </c>
      <c r="E56" s="54"/>
      <c r="F56" s="39"/>
      <c r="G56" s="33"/>
      <c r="H56" s="33"/>
      <c r="I56" s="39"/>
      <c r="J56" s="39"/>
      <c r="K56" s="33"/>
      <c r="L56" s="39"/>
      <c r="M56" s="33">
        <v>5</v>
      </c>
      <c r="N56" s="33">
        <v>5</v>
      </c>
      <c r="O56" s="33">
        <v>2</v>
      </c>
      <c r="P56" s="4"/>
      <c r="Q56" s="4">
        <v>1</v>
      </c>
      <c r="R56" s="4">
        <v>5</v>
      </c>
      <c r="S56" s="39">
        <v>3</v>
      </c>
      <c r="T56" s="39">
        <v>4</v>
      </c>
      <c r="U56" s="26">
        <f t="shared" si="1"/>
        <v>25</v>
      </c>
    </row>
    <row r="57" spans="2:22" ht="15" customHeight="1">
      <c r="B57" s="39"/>
      <c r="C57" s="33" t="s">
        <v>111</v>
      </c>
      <c r="D57" s="33" t="s">
        <v>112</v>
      </c>
      <c r="E57" s="54"/>
      <c r="F57" s="39"/>
      <c r="G57" s="33"/>
      <c r="H57" s="33"/>
      <c r="I57" s="39"/>
      <c r="J57" s="39"/>
      <c r="K57" s="33"/>
      <c r="L57" s="39"/>
      <c r="M57" s="33"/>
      <c r="N57" s="33"/>
      <c r="O57" s="33"/>
      <c r="P57" s="4"/>
      <c r="Q57" s="4"/>
      <c r="R57" s="4">
        <v>2</v>
      </c>
      <c r="S57" s="39"/>
      <c r="T57" s="39"/>
      <c r="U57" s="26">
        <f t="shared" si="1"/>
        <v>2</v>
      </c>
    </row>
    <row r="58" spans="2:22" ht="15.75" customHeight="1">
      <c r="E58" s="27">
        <f t="shared" ref="E58:U58" si="2">SUM(E5:E57)</f>
        <v>230</v>
      </c>
      <c r="F58" s="27">
        <f t="shared" si="2"/>
        <v>2</v>
      </c>
      <c r="G58" s="27">
        <f t="shared" si="2"/>
        <v>45</v>
      </c>
      <c r="H58" s="27">
        <f t="shared" si="2"/>
        <v>5</v>
      </c>
      <c r="I58" s="26">
        <f t="shared" si="2"/>
        <v>20</v>
      </c>
      <c r="J58" s="26">
        <f t="shared" si="2"/>
        <v>11</v>
      </c>
      <c r="K58" s="26">
        <f t="shared" si="2"/>
        <v>194</v>
      </c>
      <c r="L58" s="26">
        <f t="shared" si="2"/>
        <v>18</v>
      </c>
      <c r="M58" s="26">
        <f t="shared" si="2"/>
        <v>251</v>
      </c>
      <c r="N58" s="26">
        <f t="shared" si="2"/>
        <v>237</v>
      </c>
      <c r="O58" s="26">
        <f t="shared" si="2"/>
        <v>119</v>
      </c>
      <c r="P58" s="26">
        <f t="shared" si="2"/>
        <v>227</v>
      </c>
      <c r="Q58" s="26">
        <f t="shared" si="2"/>
        <v>338</v>
      </c>
      <c r="R58" s="26">
        <f t="shared" si="2"/>
        <v>380</v>
      </c>
      <c r="S58" s="26">
        <f t="shared" si="2"/>
        <v>495</v>
      </c>
      <c r="T58" s="26">
        <f t="shared" si="2"/>
        <v>522</v>
      </c>
      <c r="U58" s="56">
        <f t="shared" si="2"/>
        <v>3094</v>
      </c>
    </row>
    <row r="59" spans="2:22" ht="15.75" customHeight="1">
      <c r="U59" s="26"/>
      <c r="V59" s="26"/>
    </row>
    <row r="60" spans="2:22" ht="15" customHeight="1"/>
    <row r="61" spans="2:22" ht="15" customHeight="1"/>
    <row r="62" spans="2:22" ht="15" customHeight="1"/>
    <row r="63" spans="2:22" ht="15" customHeight="1">
      <c r="B63" s="6"/>
      <c r="C63" s="6"/>
      <c r="D63" s="6"/>
      <c r="E63" s="28"/>
      <c r="G63" s="6"/>
      <c r="H63" s="6"/>
      <c r="K63" s="6"/>
      <c r="M63" s="6"/>
      <c r="N63" s="6"/>
      <c r="O63" s="6"/>
    </row>
    <row r="64" spans="2:22">
      <c r="B64" s="6"/>
      <c r="C64" s="6"/>
      <c r="D64" s="6"/>
      <c r="E64" s="28"/>
      <c r="G64" s="6"/>
      <c r="H64" s="6"/>
      <c r="K64" s="6"/>
      <c r="M64" s="6"/>
      <c r="N64" s="6"/>
      <c r="O64" s="6"/>
    </row>
    <row r="65" spans="2:15" ht="16.5" customHeight="1">
      <c r="B65" s="6"/>
      <c r="C65" s="6"/>
      <c r="D65" s="6"/>
      <c r="E65" s="28"/>
      <c r="G65" s="6"/>
      <c r="H65" s="6"/>
      <c r="K65" s="6"/>
      <c r="M65" s="6"/>
      <c r="N65" s="6"/>
      <c r="O65" s="6"/>
    </row>
    <row r="66" spans="2:15">
      <c r="B66" s="6"/>
      <c r="C66" s="6"/>
      <c r="D66" s="6"/>
      <c r="E66" s="28"/>
      <c r="G66" s="6"/>
      <c r="H66" s="6"/>
      <c r="K66" s="6"/>
      <c r="M66" s="6"/>
      <c r="N66" s="6"/>
      <c r="O66" s="6"/>
    </row>
    <row r="67" spans="2:15" ht="15" customHeight="1">
      <c r="B67" s="6"/>
      <c r="C67" s="6"/>
      <c r="D67" s="6"/>
      <c r="E67" s="28"/>
      <c r="G67" s="6"/>
      <c r="H67" s="6"/>
      <c r="K67" s="6"/>
      <c r="M67" s="6"/>
      <c r="N67" s="6"/>
      <c r="O67" s="6"/>
    </row>
    <row r="68" spans="2:15" ht="15.75" customHeight="1">
      <c r="B68" s="6"/>
      <c r="C68" s="6"/>
      <c r="D68" s="6"/>
      <c r="E68" s="28"/>
      <c r="G68" s="6"/>
      <c r="H68" s="6"/>
      <c r="K68" s="6"/>
      <c r="M68" s="6"/>
      <c r="N68" s="6"/>
      <c r="O68" s="6"/>
    </row>
    <row r="69" spans="2:15" ht="15" customHeight="1">
      <c r="B69" s="6"/>
      <c r="C69" s="6"/>
      <c r="D69" s="6"/>
      <c r="E69" s="28"/>
      <c r="G69" s="6"/>
      <c r="H69" s="6"/>
      <c r="K69" s="6"/>
      <c r="M69" s="6"/>
      <c r="N69" s="6"/>
      <c r="O69" s="6"/>
    </row>
    <row r="70" spans="2:15" ht="15.75" customHeight="1"/>
    <row r="71" spans="2:15" ht="14.25" customHeight="1"/>
  </sheetData>
  <sortState ref="C5:T59">
    <sortCondition ref="C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CO2 &amp; Paisa</vt:lpstr>
      <vt:lpstr>Scholen</vt:lpstr>
      <vt:lpstr>Ophaaldata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2014-09-26T16:53:58Z</dcterms:modified>
</cp:coreProperties>
</file>